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32B49A7-AAE3-4A9C-BB5A-132CD4DBEF76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Титул" sheetId="12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ИТОГ" sheetId="11" r:id="rId12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3" i="7" l="1"/>
  <c r="N13" i="7"/>
  <c r="M13" i="7"/>
  <c r="L13" i="7"/>
  <c r="K13" i="7"/>
  <c r="H13" i="7"/>
  <c r="G13" i="7"/>
  <c r="F13" i="7"/>
  <c r="E13" i="7"/>
  <c r="D13" i="7"/>
  <c r="O13" i="10" l="1"/>
  <c r="O13" i="9" l="1"/>
  <c r="O12" i="8"/>
  <c r="O13" i="6" l="1"/>
  <c r="O14" i="5"/>
  <c r="O15" i="4"/>
  <c r="O14" i="3"/>
  <c r="O15" i="2"/>
  <c r="O14" i="1"/>
  <c r="E13" i="10" l="1"/>
  <c r="F13" i="10"/>
  <c r="G13" i="10"/>
  <c r="H13" i="10"/>
  <c r="I13" i="10"/>
  <c r="J13" i="10"/>
  <c r="K13" i="10"/>
  <c r="L13" i="10"/>
  <c r="M13" i="10"/>
  <c r="N13" i="10"/>
  <c r="D13" i="10"/>
  <c r="I13" i="6" l="1"/>
  <c r="I14" i="1" l="1"/>
  <c r="N13" i="9"/>
  <c r="M13" i="9"/>
  <c r="L13" i="9"/>
  <c r="K13" i="9"/>
  <c r="J13" i="9"/>
  <c r="I13" i="9"/>
  <c r="H13" i="9"/>
  <c r="G13" i="9"/>
  <c r="F13" i="9"/>
  <c r="E13" i="9"/>
  <c r="D13" i="9"/>
  <c r="N12" i="8"/>
  <c r="M12" i="8"/>
  <c r="L12" i="8"/>
  <c r="K12" i="8"/>
  <c r="J12" i="8"/>
  <c r="I12" i="8"/>
  <c r="H12" i="8"/>
  <c r="G12" i="8"/>
  <c r="F12" i="8"/>
  <c r="E12" i="8"/>
  <c r="D12" i="8"/>
  <c r="J13" i="7"/>
  <c r="I13" i="7"/>
  <c r="N13" i="6"/>
  <c r="M13" i="6"/>
  <c r="L13" i="6"/>
  <c r="K13" i="6"/>
  <c r="J13" i="6"/>
  <c r="H13" i="6"/>
  <c r="G13" i="6"/>
  <c r="F13" i="6"/>
  <c r="E13" i="6"/>
  <c r="D13" i="6"/>
  <c r="N14" i="5"/>
  <c r="M14" i="5"/>
  <c r="L14" i="5"/>
  <c r="K14" i="5"/>
  <c r="J14" i="5"/>
  <c r="I14" i="5"/>
  <c r="H14" i="5"/>
  <c r="G14" i="5"/>
  <c r="F14" i="5"/>
  <c r="E14" i="5"/>
  <c r="D14" i="5"/>
  <c r="N15" i="4"/>
  <c r="M15" i="4"/>
  <c r="L15" i="4"/>
  <c r="K15" i="4"/>
  <c r="J15" i="4"/>
  <c r="I15" i="4"/>
  <c r="H15" i="4"/>
  <c r="G15" i="4"/>
  <c r="F15" i="4"/>
  <c r="E15" i="4"/>
  <c r="D15" i="4"/>
  <c r="N14" i="3"/>
  <c r="M14" i="3"/>
  <c r="L14" i="3"/>
  <c r="K14" i="3"/>
  <c r="J14" i="3"/>
  <c r="I14" i="3"/>
  <c r="H14" i="3"/>
  <c r="G14" i="3"/>
  <c r="F14" i="3"/>
  <c r="E14" i="3"/>
  <c r="D14" i="3"/>
  <c r="N15" i="2"/>
  <c r="M15" i="2"/>
  <c r="L15" i="2"/>
  <c r="K15" i="2"/>
  <c r="J15" i="2"/>
  <c r="I15" i="2"/>
  <c r="H15" i="2"/>
  <c r="G15" i="2"/>
  <c r="F15" i="2"/>
  <c r="E15" i="2"/>
  <c r="D15" i="2"/>
  <c r="N14" i="1"/>
  <c r="M14" i="1"/>
  <c r="L14" i="1"/>
  <c r="K14" i="1"/>
  <c r="J14" i="1"/>
  <c r="H14" i="1"/>
  <c r="G14" i="1"/>
  <c r="F14" i="1"/>
  <c r="E14" i="1"/>
  <c r="D14" i="1"/>
  <c r="B18" i="11" l="1"/>
  <c r="C18" i="11"/>
  <c r="C8" i="11"/>
  <c r="E8" i="11"/>
  <c r="C6" i="11"/>
  <c r="E6" i="11"/>
  <c r="B8" i="11"/>
  <c r="D8" i="11"/>
  <c r="B6" i="11"/>
  <c r="D6" i="11"/>
  <c r="D18" i="11" l="1"/>
  <c r="D19" i="11" s="1"/>
  <c r="C19" i="11"/>
  <c r="B19" i="11"/>
  <c r="E9" i="11"/>
  <c r="D9" i="11"/>
  <c r="C9" i="11"/>
  <c r="B9" i="11"/>
  <c r="E10" i="11"/>
  <c r="D10" i="11"/>
  <c r="C10" i="11"/>
  <c r="B10" i="11"/>
  <c r="B11" i="11" s="1"/>
  <c r="E19" i="11" l="1"/>
  <c r="C7" i="11"/>
  <c r="C11" i="11" s="1"/>
  <c r="E7" i="11"/>
  <c r="E11" i="11" s="1"/>
  <c r="B7" i="11"/>
  <c r="D7" i="11"/>
  <c r="D11" i="11" s="1"/>
  <c r="D15" i="11" l="1"/>
  <c r="B15" i="11"/>
  <c r="C15" i="11"/>
  <c r="F7" i="11" l="1"/>
  <c r="F9" i="11" l="1"/>
</calcChain>
</file>

<file path=xl/sharedStrings.xml><?xml version="1.0" encoding="utf-8"?>
<sst xmlns="http://schemas.openxmlformats.org/spreadsheetml/2006/main" count="367" uniqueCount="101">
  <si>
    <t>Прием пищи, наименование блюда</t>
  </si>
  <si>
    <t>Пищевые вещества (г)</t>
  </si>
  <si>
    <t>Энергетическая ценность</t>
  </si>
  <si>
    <t>Ккал.</t>
  </si>
  <si>
    <t>Витамины (мг)</t>
  </si>
  <si>
    <t>Минеральные вещества (мг)</t>
  </si>
  <si>
    <t>В1</t>
  </si>
  <si>
    <t>С</t>
  </si>
  <si>
    <t>А</t>
  </si>
  <si>
    <t>Мg</t>
  </si>
  <si>
    <t>Са</t>
  </si>
  <si>
    <t>Р</t>
  </si>
  <si>
    <t>Fe</t>
  </si>
  <si>
    <t>Хлеб пшеничный</t>
  </si>
  <si>
    <t>Итого:</t>
  </si>
  <si>
    <t>Обед</t>
  </si>
  <si>
    <t>Чай с сахаром</t>
  </si>
  <si>
    <t>Белки</t>
  </si>
  <si>
    <t>Жиры</t>
  </si>
  <si>
    <t>Углеводы</t>
  </si>
  <si>
    <t>ДЕСЯТЫЙ ДЕНЬ</t>
  </si>
  <si>
    <t>Масса порции (г)</t>
  </si>
  <si>
    <t>ПЯТЫЙ ДЕНЬ</t>
  </si>
  <si>
    <t>ЧЕТВЕРТЫЙ ДЕНЬ</t>
  </si>
  <si>
    <t>Прием пищи</t>
  </si>
  <si>
    <t>Пищевые вещества (химический  состав), г</t>
  </si>
  <si>
    <t>белки</t>
  </si>
  <si>
    <t>жиры</t>
  </si>
  <si>
    <t>углеводы</t>
  </si>
  <si>
    <t>Итого в завтрак за 10 дней</t>
  </si>
  <si>
    <t>норма завтрак</t>
  </si>
  <si>
    <t>Среднее дневное значение завтрака</t>
  </si>
  <si>
    <t>факт</t>
  </si>
  <si>
    <t>Итого в обед за 10 дней</t>
  </si>
  <si>
    <t>норма обед</t>
  </si>
  <si>
    <t>Среднее дневное значение обеда</t>
  </si>
  <si>
    <t>Итого за 10 дней:</t>
  </si>
  <si>
    <t>Среднее значение за 10 дней</t>
  </si>
  <si>
    <t>норма при 60 % (2-х разовое питание)</t>
  </si>
  <si>
    <t>соотношение от калорийности %</t>
  </si>
  <si>
    <t>норма соотношения</t>
  </si>
  <si>
    <t>10-15%</t>
  </si>
  <si>
    <t>30-32%</t>
  </si>
  <si>
    <t>55-60%</t>
  </si>
  <si>
    <t>Вит. С (в продуктах)</t>
  </si>
  <si>
    <t>P</t>
  </si>
  <si>
    <t>соотн. Са/Р</t>
  </si>
  <si>
    <t>всего за 10 дней</t>
  </si>
  <si>
    <t>среднее значение за 10 дней</t>
  </si>
  <si>
    <t>ТРЕТИЙ ДЕНЬ</t>
  </si>
  <si>
    <t>ВТОРОЙ ДЕНЬ</t>
  </si>
  <si>
    <t>"___" ___________ 20___ г.</t>
  </si>
  <si>
    <t>ПРИМЕРНОЕ 10-ДНЕВНОЕ ЦИКЛИЧНОЕ МЕНЮ</t>
  </si>
  <si>
    <t>с определением пищевой и энергетической ценности</t>
  </si>
  <si>
    <t xml:space="preserve">Подсчет пищевой и энергетической ценности  питания детей с ОВЗ  </t>
  </si>
  <si>
    <t xml:space="preserve"> в возрасте с 11 до 18 лет за 10 дней</t>
  </si>
  <si>
    <t xml:space="preserve">                                                                                                                                                          подпись</t>
  </si>
  <si>
    <t>Сборник технологических нормативов - Сборник рецептур на прдукцию для обучающихся во всех образовательных учреждениях/ Под ред. М. П. Могильного и В. А. Тутельяна. - М.: ДеЛи плюс,2015.-544 с.</t>
  </si>
  <si>
    <t>ПР</t>
  </si>
  <si>
    <t>Каша гречневая рассыпчатая</t>
  </si>
  <si>
    <t>Рис отварной</t>
  </si>
  <si>
    <t>Птица (курица) отварная</t>
  </si>
  <si>
    <t xml:space="preserve">Рассольник Ленинградский </t>
  </si>
  <si>
    <t>Макароны отварные с маслом</t>
  </si>
  <si>
    <t>Чай с лимоном</t>
  </si>
  <si>
    <t>Компот из смеси сухофруктов</t>
  </si>
  <si>
    <t>Салат из свежих огурцов</t>
  </si>
  <si>
    <t>Йогурт</t>
  </si>
  <si>
    <t>Салат из свежих овощей</t>
  </si>
  <si>
    <t>Фрукт</t>
  </si>
  <si>
    <t>Кисель</t>
  </si>
  <si>
    <t>ДЕВЯТЫЙ  ДЕНЬ</t>
  </si>
  <si>
    <r>
      <rPr>
        <b/>
        <sz val="10"/>
        <rFont val="Times New Roman"/>
        <family val="1"/>
        <charset val="204"/>
      </rPr>
      <t>УТВЕРЖДАЮ: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Директор МБОУ"Люрской СОШ"     В. А.  Васильева</t>
    </r>
  </si>
  <si>
    <t>с. Люры, 2022</t>
  </si>
  <si>
    <t xml:space="preserve">для питания детей в возрасте с 11 до 18 лет включительно </t>
  </si>
  <si>
    <t>№ рец</t>
  </si>
  <si>
    <t>Салат из белокач капусты</t>
  </si>
  <si>
    <t>Фрикадельки</t>
  </si>
  <si>
    <t>Сырки</t>
  </si>
  <si>
    <t>Конд .изд</t>
  </si>
  <si>
    <t>Сыр порц</t>
  </si>
  <si>
    <t>Конд.изд</t>
  </si>
  <si>
    <t>Котлеты из мяса птицы</t>
  </si>
  <si>
    <t>Какао на сгущ.молоке</t>
  </si>
  <si>
    <t>Конд изд</t>
  </si>
  <si>
    <t xml:space="preserve">Сырки </t>
  </si>
  <si>
    <t>Салат из моркови</t>
  </si>
  <si>
    <t>Картоф.пюре</t>
  </si>
  <si>
    <t>Рыба жареная</t>
  </si>
  <si>
    <t>Компот из кураги</t>
  </si>
  <si>
    <t>ШЕСТОЙ ДЕНЬ</t>
  </si>
  <si>
    <t>СЕДЬМОЙ ДЕНЬ</t>
  </si>
  <si>
    <t>ВОСЬМОЙ ДЕНЬ</t>
  </si>
  <si>
    <t>Сыр порц.</t>
  </si>
  <si>
    <t>ПЕРВЫЙ  ДЕНЬ</t>
  </si>
  <si>
    <t>90 .</t>
  </si>
  <si>
    <t>Суп с мак.изд</t>
  </si>
  <si>
    <t xml:space="preserve">Капуста тушеная </t>
  </si>
  <si>
    <t>Кур.жареная</t>
  </si>
  <si>
    <t>Итого</t>
  </si>
  <si>
    <t xml:space="preserve">возраст 11-18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</si>
</sst>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2" fontId="0" fillId="0" borderId="0" xfId="0" applyNumberFormat="1"/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/>
    <xf numFmtId="0" fontId="4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0" xfId="0" applyFont="1"/>
    <xf numFmtId="0" fontId="8" fillId="0" borderId="25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/>
    <xf numFmtId="0" fontId="10" fillId="0" borderId="29" xfId="0" applyFont="1" applyBorder="1" applyAlignment="1">
      <alignment wrapText="1"/>
    </xf>
    <xf numFmtId="2" fontId="10" fillId="0" borderId="30" xfId="0" applyNumberFormat="1" applyFont="1" applyBorder="1" applyAlignment="1">
      <alignment horizontal="center"/>
    </xf>
    <xf numFmtId="9" fontId="10" fillId="0" borderId="0" xfId="0" applyNumberFormat="1" applyFont="1" applyAlignment="1">
      <alignment horizontal="center"/>
    </xf>
    <xf numFmtId="0" fontId="11" fillId="0" borderId="0" xfId="0" applyFont="1"/>
    <xf numFmtId="1" fontId="10" fillId="0" borderId="31" xfId="0" applyNumberFormat="1" applyFont="1" applyFill="1" applyBorder="1" applyAlignment="1">
      <alignment horizontal="center"/>
    </xf>
    <xf numFmtId="0" fontId="12" fillId="0" borderId="29" xfId="0" applyFont="1" applyBorder="1" applyAlignment="1">
      <alignment wrapText="1"/>
    </xf>
    <xf numFmtId="9" fontId="10" fillId="0" borderId="31" xfId="0" applyNumberFormat="1" applyFont="1" applyBorder="1" applyAlignment="1">
      <alignment horizontal="center"/>
    </xf>
    <xf numFmtId="0" fontId="12" fillId="2" borderId="29" xfId="0" applyFont="1" applyFill="1" applyBorder="1" applyAlignment="1">
      <alignment wrapText="1"/>
    </xf>
    <xf numFmtId="164" fontId="10" fillId="2" borderId="30" xfId="0" applyNumberFormat="1" applyFont="1" applyFill="1" applyBorder="1" applyAlignment="1">
      <alignment horizontal="center"/>
    </xf>
    <xf numFmtId="0" fontId="12" fillId="4" borderId="20" xfId="0" applyFont="1" applyFill="1" applyBorder="1" applyAlignment="1">
      <alignment wrapText="1"/>
    </xf>
    <xf numFmtId="0" fontId="8" fillId="4" borderId="33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wrapText="1"/>
    </xf>
    <xf numFmtId="2" fontId="8" fillId="3" borderId="2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wrapText="1"/>
    </xf>
    <xf numFmtId="164" fontId="7" fillId="2" borderId="20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0" fillId="4" borderId="0" xfId="0" applyFont="1" applyFill="1" applyBorder="1" applyAlignment="1">
      <alignment horizontal="left" wrapText="1"/>
    </xf>
    <xf numFmtId="164" fontId="7" fillId="4" borderId="2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2" fillId="0" borderId="27" xfId="0" applyFont="1" applyFill="1" applyBorder="1" applyAlignment="1">
      <alignment wrapText="1"/>
    </xf>
    <xf numFmtId="0" fontId="10" fillId="0" borderId="27" xfId="0" applyFont="1" applyFill="1" applyBorder="1" applyAlignment="1">
      <alignment wrapText="1"/>
    </xf>
    <xf numFmtId="2" fontId="9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10" fillId="2" borderId="27" xfId="0" applyFont="1" applyFill="1" applyBorder="1" applyAlignment="1">
      <alignment wrapText="1"/>
    </xf>
    <xf numFmtId="164" fontId="7" fillId="2" borderId="27" xfId="0" applyNumberFormat="1" applyFont="1" applyFill="1" applyBorder="1" applyAlignment="1">
      <alignment horizontal="center"/>
    </xf>
    <xf numFmtId="0" fontId="10" fillId="4" borderId="27" xfId="0" applyFont="1" applyFill="1" applyBorder="1" applyAlignment="1">
      <alignment wrapText="1"/>
    </xf>
    <xf numFmtId="0" fontId="0" fillId="4" borderId="27" xfId="0" applyFill="1" applyBorder="1" applyAlignment="1">
      <alignment horizontal="center"/>
    </xf>
    <xf numFmtId="164" fontId="0" fillId="4" borderId="27" xfId="0" applyNumberForma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8" fillId="0" borderId="27" xfId="0" applyFont="1" applyBorder="1" applyAlignment="1">
      <alignment horizontal="right"/>
    </xf>
    <xf numFmtId="0" fontId="12" fillId="3" borderId="16" xfId="0" applyFont="1" applyFill="1" applyBorder="1" applyAlignment="1">
      <alignment wrapText="1"/>
    </xf>
    <xf numFmtId="164" fontId="10" fillId="3" borderId="32" xfId="0" applyNumberFormat="1" applyFont="1" applyFill="1" applyBorder="1" applyAlignment="1">
      <alignment horizontal="center"/>
    </xf>
    <xf numFmtId="164" fontId="0" fillId="5" borderId="27" xfId="0" applyNumberFormat="1" applyFill="1" applyBorder="1" applyAlignment="1">
      <alignment horizontal="center"/>
    </xf>
    <xf numFmtId="0" fontId="0" fillId="0" borderId="31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40" xfId="0" applyBorder="1" applyAlignment="1"/>
    <xf numFmtId="0" fontId="0" fillId="0" borderId="41" xfId="0" applyBorder="1" applyAlignment="1"/>
    <xf numFmtId="0" fontId="0" fillId="0" borderId="36" xfId="0" applyBorder="1" applyAlignment="1"/>
    <xf numFmtId="0" fontId="0" fillId="0" borderId="0" xfId="0" applyBorder="1" applyAlignment="1"/>
    <xf numFmtId="0" fontId="17" fillId="0" borderId="0" xfId="0" applyFont="1" applyBorder="1" applyAlignment="1">
      <alignment horizontal="center" vertical="justify"/>
    </xf>
    <xf numFmtId="0" fontId="5" fillId="0" borderId="31" xfId="0" applyFont="1" applyBorder="1" applyAlignment="1"/>
    <xf numFmtId="0" fontId="5" fillId="0" borderId="0" xfId="0" applyFont="1" applyBorder="1" applyAlignment="1"/>
    <xf numFmtId="0" fontId="10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0" xfId="0" applyBorder="1"/>
    <xf numFmtId="0" fontId="1" fillId="0" borderId="20" xfId="0" applyFont="1" applyBorder="1"/>
    <xf numFmtId="0" fontId="1" fillId="0" borderId="20" xfId="0" applyFont="1" applyBorder="1" applyAlignment="1">
      <alignment horizontal="center" vertical="center"/>
    </xf>
    <xf numFmtId="2" fontId="1" fillId="0" borderId="20" xfId="0" applyNumberFormat="1" applyFont="1" applyBorder="1"/>
    <xf numFmtId="2" fontId="1" fillId="0" borderId="20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justify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8" xfId="0" applyBorder="1" applyAlignment="1">
      <alignment vertic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/>
    <xf numFmtId="0" fontId="5" fillId="0" borderId="44" xfId="0" applyFont="1" applyBorder="1" applyAlignment="1"/>
    <xf numFmtId="0" fontId="9" fillId="0" borderId="27" xfId="0" applyFont="1" applyBorder="1" applyAlignment="1">
      <alignment horizontal="justify" vertical="justify"/>
    </xf>
    <xf numFmtId="0" fontId="9" fillId="0" borderId="27" xfId="0" applyFont="1" applyBorder="1" applyAlignment="1"/>
    <xf numFmtId="0" fontId="9" fillId="0" borderId="35" xfId="0" applyFont="1" applyBorder="1" applyAlignment="1">
      <alignment horizontal="center" vertical="justify"/>
    </xf>
    <xf numFmtId="0" fontId="9" fillId="0" borderId="36" xfId="0" applyFont="1" applyBorder="1" applyAlignment="1"/>
    <xf numFmtId="0" fontId="9" fillId="0" borderId="37" xfId="0" applyFont="1" applyBorder="1" applyAlignment="1"/>
    <xf numFmtId="0" fontId="9" fillId="0" borderId="39" xfId="0" applyFont="1" applyBorder="1" applyAlignment="1"/>
    <xf numFmtId="0" fontId="9" fillId="0" borderId="40" xfId="0" applyFont="1" applyBorder="1" applyAlignment="1"/>
    <xf numFmtId="0" fontId="9" fillId="0" borderId="41" xfId="0" applyFont="1" applyBorder="1" applyAlignment="1"/>
    <xf numFmtId="0" fontId="9" fillId="0" borderId="27" xfId="0" applyFont="1" applyBorder="1" applyAlignment="1">
      <alignment horizontal="left"/>
    </xf>
    <xf numFmtId="0" fontId="5" fillId="0" borderId="34" xfId="0" applyFont="1" applyBorder="1" applyAlignment="1"/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2" fillId="0" borderId="3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38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3"/>
  <sheetViews>
    <sheetView workbookViewId="0">
      <selection activeCell="B10" sqref="B10:M10"/>
    </sheetView>
  </sheetViews>
  <sheetFormatPr defaultRowHeight="15" x14ac:dyDescent="0.25"/>
  <cols>
    <col min="1" max="1" width="8.28515625" customWidth="1"/>
    <col min="2" max="2" width="13.42578125" customWidth="1"/>
    <col min="7" max="7" width="9.5703125" customWidth="1"/>
    <col min="9" max="9" width="12" customWidth="1"/>
    <col min="17" max="17" width="55.28515625" customWidth="1"/>
  </cols>
  <sheetData>
    <row r="1" spans="2:17" ht="23.25" customHeight="1" x14ac:dyDescent="0.25"/>
    <row r="2" spans="2:17" ht="24.75" customHeight="1" x14ac:dyDescent="0.25">
      <c r="B2" s="109"/>
      <c r="C2" s="109"/>
      <c r="D2" s="109"/>
      <c r="E2" s="109"/>
      <c r="F2" s="109"/>
      <c r="G2" s="109"/>
      <c r="H2" s="110"/>
      <c r="I2" s="111" t="s">
        <v>72</v>
      </c>
      <c r="J2" s="112"/>
      <c r="K2" s="112"/>
      <c r="L2" s="112"/>
      <c r="M2" s="113"/>
    </row>
    <row r="3" spans="2:17" ht="37.5" customHeight="1" x14ac:dyDescent="0.25">
      <c r="B3" s="109"/>
      <c r="C3" s="109"/>
      <c r="D3" s="109"/>
      <c r="E3" s="109"/>
      <c r="F3" s="109"/>
      <c r="G3" s="109"/>
      <c r="H3" s="110"/>
      <c r="I3" s="114"/>
      <c r="J3" s="115"/>
      <c r="K3" s="115"/>
      <c r="L3" s="115"/>
      <c r="M3" s="116"/>
    </row>
    <row r="4" spans="2:17" x14ac:dyDescent="0.25">
      <c r="B4" s="109"/>
      <c r="C4" s="109"/>
      <c r="D4" s="109"/>
      <c r="E4" s="109"/>
      <c r="F4" s="109"/>
      <c r="G4" s="109"/>
      <c r="H4" s="110"/>
      <c r="I4" s="117" t="s">
        <v>51</v>
      </c>
      <c r="J4" s="117"/>
      <c r="K4" s="117"/>
      <c r="L4" s="117"/>
      <c r="M4" s="117"/>
    </row>
    <row r="5" spans="2:17" x14ac:dyDescent="0.25">
      <c r="B5" s="118" t="s">
        <v>56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2:17" ht="15.75" customHeight="1" x14ac:dyDescent="0.25">
      <c r="B6" s="119" t="s">
        <v>52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1"/>
      <c r="Q6" s="58"/>
    </row>
    <row r="7" spans="2:17" x14ac:dyDescent="0.25">
      <c r="B7" s="122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4"/>
    </row>
    <row r="8" spans="2:17" ht="15.75" x14ac:dyDescent="0.25"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7"/>
    </row>
    <row r="9" spans="2:17" x14ac:dyDescent="0.25">
      <c r="B9" s="59"/>
      <c r="C9" s="60"/>
      <c r="D9" s="60"/>
      <c r="E9" s="60"/>
      <c r="F9" s="60"/>
      <c r="G9" s="60"/>
      <c r="H9" s="60"/>
      <c r="I9" s="57"/>
      <c r="J9" s="57"/>
      <c r="K9" s="57"/>
      <c r="L9" s="57"/>
      <c r="M9" s="52"/>
    </row>
    <row r="10" spans="2:17" ht="15.75" x14ac:dyDescent="0.25">
      <c r="B10" s="125" t="s">
        <v>74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7"/>
    </row>
    <row r="11" spans="2:17" x14ac:dyDescent="0.25">
      <c r="B11" s="51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2"/>
    </row>
    <row r="12" spans="2:17" ht="15.75" x14ac:dyDescent="0.25">
      <c r="B12" s="125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7"/>
    </row>
    <row r="13" spans="2:17" x14ac:dyDescent="0.25">
      <c r="B13" s="51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2"/>
    </row>
    <row r="14" spans="2:17" ht="15.75" x14ac:dyDescent="0.25">
      <c r="B14" s="125" t="s">
        <v>53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7"/>
    </row>
    <row r="15" spans="2:17" x14ac:dyDescent="0.25"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</row>
    <row r="16" spans="2:17" x14ac:dyDescent="0.25">
      <c r="B16" s="100" t="s">
        <v>57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5"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5"/>
    </row>
    <row r="18" spans="2:13" x14ac:dyDescent="0.25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5"/>
    </row>
    <row r="19" spans="2:13" x14ac:dyDescent="0.25"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5"/>
    </row>
    <row r="20" spans="2:13" x14ac:dyDescent="0.25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5"/>
    </row>
    <row r="21" spans="2:13" x14ac:dyDescent="0.25"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5"/>
    </row>
    <row r="22" spans="2:13" x14ac:dyDescent="0.25"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2:13" x14ac:dyDescent="0.25"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2:13" x14ac:dyDescent="0.25"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5"/>
    </row>
    <row r="25" spans="2:13" x14ac:dyDescent="0.25">
      <c r="B25" s="103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5"/>
    </row>
    <row r="26" spans="2:13" ht="39" customHeight="1" x14ac:dyDescent="0.25">
      <c r="B26" s="106" t="s">
        <v>73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8"/>
    </row>
    <row r="27" spans="2:13" x14ac:dyDescent="0.25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2:13" x14ac:dyDescent="0.25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2:13" x14ac:dyDescent="0.25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</row>
    <row r="30" spans="2:13" x14ac:dyDescent="0.2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pans="2:13" x14ac:dyDescent="0.2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2:13" x14ac:dyDescent="0.25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</row>
    <row r="33" spans="2:13" x14ac:dyDescent="0.25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</row>
    <row r="34" spans="2:13" x14ac:dyDescent="0.25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</row>
    <row r="35" spans="2:13" x14ac:dyDescent="0.2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</row>
    <row r="36" spans="2:13" x14ac:dyDescent="0.2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2:13" x14ac:dyDescent="0.2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</row>
    <row r="38" spans="2:13" x14ac:dyDescent="0.25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2:13" x14ac:dyDescent="0.25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pans="2:13" x14ac:dyDescent="0.25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2:13" x14ac:dyDescent="0.25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2:13" x14ac:dyDescent="0.25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2:13" x14ac:dyDescent="0.25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</row>
  </sheetData>
  <mergeCells count="13">
    <mergeCell ref="B16:M25"/>
    <mergeCell ref="B26:M26"/>
    <mergeCell ref="B2:G3"/>
    <mergeCell ref="H2:H4"/>
    <mergeCell ref="I2:M3"/>
    <mergeCell ref="B4:G4"/>
    <mergeCell ref="I4:M4"/>
    <mergeCell ref="B5:M5"/>
    <mergeCell ref="B6:M7"/>
    <mergeCell ref="B8:M8"/>
    <mergeCell ref="B10:M10"/>
    <mergeCell ref="B12:M12"/>
    <mergeCell ref="B14:M14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13"/>
  <sheetViews>
    <sheetView zoomScaleNormal="100" workbookViewId="0">
      <selection sqref="A1:XFD1"/>
    </sheetView>
  </sheetViews>
  <sheetFormatPr defaultRowHeight="15" x14ac:dyDescent="0.25"/>
  <cols>
    <col min="2" max="2" width="32.42578125" customWidth="1"/>
    <col min="3" max="3" width="13.42578125" customWidth="1"/>
    <col min="5" max="5" width="9.42578125" customWidth="1"/>
    <col min="6" max="6" width="12.140625" customWidth="1"/>
    <col min="7" max="7" width="16.7109375" customWidth="1"/>
  </cols>
  <sheetData>
    <row r="1" spans="1:15" x14ac:dyDescent="0.25">
      <c r="B1" s="6" t="s">
        <v>100</v>
      </c>
    </row>
    <row r="2" spans="1:15" ht="15.75" thickBot="1" x14ac:dyDescent="0.3">
      <c r="B2" s="6" t="s">
        <v>71</v>
      </c>
    </row>
    <row r="3" spans="1:15" ht="39" customHeight="1" thickBot="1" x14ac:dyDescent="0.3">
      <c r="A3" s="130" t="s">
        <v>75</v>
      </c>
      <c r="B3" s="130" t="s">
        <v>0</v>
      </c>
      <c r="C3" s="130" t="s">
        <v>21</v>
      </c>
      <c r="D3" s="132" t="s">
        <v>1</v>
      </c>
      <c r="E3" s="133"/>
      <c r="F3" s="134"/>
      <c r="G3" s="8" t="s">
        <v>2</v>
      </c>
      <c r="H3" s="128" t="s">
        <v>4</v>
      </c>
      <c r="I3" s="129"/>
      <c r="J3" s="135"/>
      <c r="K3" s="128" t="s">
        <v>5</v>
      </c>
      <c r="L3" s="129"/>
      <c r="M3" s="129"/>
      <c r="N3" s="129"/>
      <c r="O3" s="97" t="s">
        <v>99</v>
      </c>
    </row>
    <row r="4" spans="1:15" ht="15.75" thickBot="1" x14ac:dyDescent="0.3">
      <c r="A4" s="131"/>
      <c r="B4" s="131"/>
      <c r="C4" s="131"/>
      <c r="D4" s="74" t="s">
        <v>17</v>
      </c>
      <c r="E4" s="74" t="s">
        <v>18</v>
      </c>
      <c r="F4" s="74" t="s">
        <v>19</v>
      </c>
      <c r="G4" s="2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76" t="s">
        <v>12</v>
      </c>
      <c r="O4" s="95"/>
    </row>
    <row r="5" spans="1:15" ht="15.75" thickBot="1" x14ac:dyDescent="0.3">
      <c r="A5" s="75"/>
      <c r="B5" s="76" t="s">
        <v>15</v>
      </c>
      <c r="C5" s="76"/>
      <c r="D5" s="77"/>
      <c r="E5" s="77"/>
      <c r="F5" s="77"/>
      <c r="G5" s="2"/>
      <c r="H5" s="2"/>
      <c r="I5" s="2"/>
      <c r="J5" s="2"/>
      <c r="K5" s="2"/>
      <c r="L5" s="2"/>
      <c r="M5" s="2"/>
      <c r="N5" s="3"/>
      <c r="O5" s="95"/>
    </row>
    <row r="6" spans="1:15" ht="15.75" thickBot="1" x14ac:dyDescent="0.3">
      <c r="A6" s="71">
        <v>24</v>
      </c>
      <c r="B6" s="78" t="s">
        <v>68</v>
      </c>
      <c r="C6" s="63">
        <v>100</v>
      </c>
      <c r="D6" s="63">
        <v>0.93</v>
      </c>
      <c r="E6" s="63">
        <v>6.13</v>
      </c>
      <c r="F6" s="63">
        <v>2.87</v>
      </c>
      <c r="G6" s="63">
        <v>70.41</v>
      </c>
      <c r="H6" s="63">
        <v>0.04</v>
      </c>
      <c r="I6" s="63">
        <v>18.05</v>
      </c>
      <c r="J6" s="63"/>
      <c r="K6" s="63">
        <v>16.66</v>
      </c>
      <c r="L6" s="63">
        <v>24.67</v>
      </c>
      <c r="M6" s="63">
        <v>26.22</v>
      </c>
      <c r="N6" s="62">
        <v>0.73</v>
      </c>
      <c r="O6" s="96">
        <v>14.53</v>
      </c>
    </row>
    <row r="7" spans="1:15" ht="15.75" thickBot="1" x14ac:dyDescent="0.3">
      <c r="A7" s="9">
        <v>309</v>
      </c>
      <c r="B7" s="79" t="s">
        <v>63</v>
      </c>
      <c r="C7" s="62">
        <v>200</v>
      </c>
      <c r="D7" s="62">
        <v>7.14</v>
      </c>
      <c r="E7" s="62">
        <v>10.5</v>
      </c>
      <c r="F7" s="62">
        <v>39.9</v>
      </c>
      <c r="G7" s="63">
        <v>282.66000000000003</v>
      </c>
      <c r="H7" s="68">
        <v>0.08</v>
      </c>
      <c r="I7" s="68"/>
      <c r="J7" s="68"/>
      <c r="K7" s="68">
        <v>10.5</v>
      </c>
      <c r="L7" s="68">
        <v>16.8</v>
      </c>
      <c r="M7" s="68">
        <v>48.3</v>
      </c>
      <c r="N7" s="69">
        <v>1.05</v>
      </c>
      <c r="O7" s="96">
        <v>9.0399999999999991</v>
      </c>
    </row>
    <row r="8" spans="1:15" ht="15.75" thickBot="1" x14ac:dyDescent="0.3">
      <c r="A8" s="4">
        <v>294</v>
      </c>
      <c r="B8" s="80" t="s">
        <v>82</v>
      </c>
      <c r="C8" s="64">
        <v>70</v>
      </c>
      <c r="D8" s="64">
        <v>12.21</v>
      </c>
      <c r="E8" s="64">
        <v>11.73</v>
      </c>
      <c r="F8" s="64">
        <v>11.4</v>
      </c>
      <c r="G8" s="66">
        <v>200.2</v>
      </c>
      <c r="H8" s="66">
        <v>0.14000000000000001</v>
      </c>
      <c r="I8" s="66">
        <v>0.63</v>
      </c>
      <c r="J8" s="66">
        <v>37.659999999999997</v>
      </c>
      <c r="K8" s="66">
        <v>15.54</v>
      </c>
      <c r="L8" s="66">
        <v>41.85</v>
      </c>
      <c r="M8" s="66">
        <v>56</v>
      </c>
      <c r="N8" s="64">
        <v>2.5299999999999998</v>
      </c>
      <c r="O8" s="96">
        <v>17.649999999999999</v>
      </c>
    </row>
    <row r="9" spans="1:15" ht="15.75" thickBot="1" x14ac:dyDescent="0.3">
      <c r="A9" s="4">
        <v>383</v>
      </c>
      <c r="B9" s="80" t="s">
        <v>83</v>
      </c>
      <c r="C9" s="64">
        <v>200</v>
      </c>
      <c r="D9" s="64">
        <v>3.67</v>
      </c>
      <c r="E9" s="64">
        <v>2.6</v>
      </c>
      <c r="F9" s="64">
        <v>25.09</v>
      </c>
      <c r="G9" s="66">
        <v>138.4</v>
      </c>
      <c r="H9" s="66">
        <v>0.03</v>
      </c>
      <c r="I9" s="66">
        <v>0.38</v>
      </c>
      <c r="J9" s="66">
        <v>9.5</v>
      </c>
      <c r="K9" s="66">
        <v>18</v>
      </c>
      <c r="L9" s="66">
        <v>127.99</v>
      </c>
      <c r="M9" s="66">
        <v>117.86</v>
      </c>
      <c r="N9" s="64">
        <v>0.64</v>
      </c>
      <c r="O9" s="96">
        <v>11.38</v>
      </c>
    </row>
    <row r="10" spans="1:15" ht="15.75" thickBot="1" x14ac:dyDescent="0.3">
      <c r="A10" s="4" t="s">
        <v>58</v>
      </c>
      <c r="B10" s="80" t="s">
        <v>13</v>
      </c>
      <c r="C10" s="64">
        <v>30</v>
      </c>
      <c r="D10" s="64">
        <v>3.16</v>
      </c>
      <c r="E10" s="64">
        <v>0.4</v>
      </c>
      <c r="F10" s="64">
        <v>19.32</v>
      </c>
      <c r="G10" s="81">
        <v>93.52</v>
      </c>
      <c r="H10" s="66">
        <v>0.04</v>
      </c>
      <c r="I10" s="81"/>
      <c r="J10" s="66"/>
      <c r="K10" s="81">
        <v>13.2</v>
      </c>
      <c r="L10" s="66">
        <v>9.1999999999999993</v>
      </c>
      <c r="M10" s="81">
        <v>34.799999999999997</v>
      </c>
      <c r="N10" s="64">
        <v>0.44</v>
      </c>
      <c r="O10" s="98">
        <v>2</v>
      </c>
    </row>
    <row r="11" spans="1:15" ht="15.75" thickBot="1" x14ac:dyDescent="0.3">
      <c r="A11" s="4" t="s">
        <v>58</v>
      </c>
      <c r="B11" s="80" t="s">
        <v>84</v>
      </c>
      <c r="C11" s="64">
        <v>30</v>
      </c>
      <c r="D11" s="64">
        <v>1.7</v>
      </c>
      <c r="E11" s="64">
        <v>2.2599999999999998</v>
      </c>
      <c r="F11" s="65">
        <v>13.94</v>
      </c>
      <c r="G11" s="82">
        <v>82.9</v>
      </c>
      <c r="H11" s="83">
        <v>0.02</v>
      </c>
      <c r="I11" s="82"/>
      <c r="J11" s="83">
        <v>13</v>
      </c>
      <c r="K11" s="82">
        <v>3</v>
      </c>
      <c r="L11" s="83">
        <v>8.1999999999999993</v>
      </c>
      <c r="M11" s="82">
        <v>17.399999999999999</v>
      </c>
      <c r="N11" s="84">
        <v>0.2</v>
      </c>
      <c r="O11" s="98">
        <v>26.4</v>
      </c>
    </row>
    <row r="12" spans="1:15" ht="15.75" thickBot="1" x14ac:dyDescent="0.3">
      <c r="A12" s="4" t="s">
        <v>58</v>
      </c>
      <c r="B12" s="80" t="s">
        <v>85</v>
      </c>
      <c r="C12" s="64">
        <v>40</v>
      </c>
      <c r="D12" s="64">
        <v>7.5</v>
      </c>
      <c r="E12" s="64">
        <v>4</v>
      </c>
      <c r="F12" s="64">
        <v>5.75</v>
      </c>
      <c r="G12" s="65">
        <v>89</v>
      </c>
      <c r="H12" s="82">
        <v>0.02</v>
      </c>
      <c r="I12" s="65">
        <v>0.25</v>
      </c>
      <c r="J12" s="82">
        <v>20</v>
      </c>
      <c r="K12" s="82">
        <v>10.5</v>
      </c>
      <c r="L12" s="82">
        <v>74</v>
      </c>
      <c r="M12" s="82">
        <v>99</v>
      </c>
      <c r="N12" s="82">
        <v>0.2</v>
      </c>
      <c r="O12" s="98">
        <v>26</v>
      </c>
    </row>
    <row r="13" spans="1:15" ht="15.75" thickBot="1" x14ac:dyDescent="0.3">
      <c r="A13" s="4"/>
      <c r="B13" s="73" t="s">
        <v>14</v>
      </c>
      <c r="C13" s="64"/>
      <c r="D13" s="3">
        <f t="shared" ref="D13:I13" si="0">SUM(D6:D12)</f>
        <v>36.31</v>
      </c>
      <c r="E13" s="3">
        <f t="shared" si="0"/>
        <v>37.619999999999997</v>
      </c>
      <c r="F13" s="3">
        <f t="shared" si="0"/>
        <v>118.26999999999998</v>
      </c>
      <c r="G13" s="3">
        <f t="shared" si="0"/>
        <v>957.08999999999992</v>
      </c>
      <c r="H13" s="3">
        <f t="shared" si="0"/>
        <v>0.37000000000000005</v>
      </c>
      <c r="I13" s="3">
        <f t="shared" si="0"/>
        <v>19.309999999999999</v>
      </c>
      <c r="J13" s="3">
        <f t="shared" ref="J13" si="1">SUM(J6:J10)</f>
        <v>47.16</v>
      </c>
      <c r="K13" s="3">
        <f>SUM(K6:K12)</f>
        <v>87.4</v>
      </c>
      <c r="L13" s="3">
        <f>SUM(L6:L12)</f>
        <v>302.70999999999998</v>
      </c>
      <c r="M13" s="3">
        <f>SUM(M6:M12)</f>
        <v>399.58</v>
      </c>
      <c r="N13" s="3">
        <f>SUM(N6:N12)</f>
        <v>5.79</v>
      </c>
      <c r="O13" s="98">
        <f>O12+O11+O10+O9+O8+O7+O6</f>
        <v>107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78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3"/>
  <sheetViews>
    <sheetView zoomScaleNormal="100" workbookViewId="0">
      <selection activeCell="O16" sqref="O16"/>
    </sheetView>
  </sheetViews>
  <sheetFormatPr defaultRowHeight="15" x14ac:dyDescent="0.25"/>
  <cols>
    <col min="2" max="2" width="33.42578125" customWidth="1"/>
    <col min="3" max="3" width="13.5703125" customWidth="1"/>
    <col min="6" max="6" width="12.85546875" customWidth="1"/>
    <col min="7" max="7" width="17.7109375" customWidth="1"/>
  </cols>
  <sheetData>
    <row r="1" spans="1:15" x14ac:dyDescent="0.25">
      <c r="B1" s="6" t="s">
        <v>100</v>
      </c>
    </row>
    <row r="2" spans="1:15" ht="15.75" thickBot="1" x14ac:dyDescent="0.3">
      <c r="B2" s="6" t="s">
        <v>20</v>
      </c>
    </row>
    <row r="3" spans="1:15" ht="39" customHeight="1" thickBot="1" x14ac:dyDescent="0.3">
      <c r="A3" s="130" t="s">
        <v>75</v>
      </c>
      <c r="B3" s="130" t="s">
        <v>0</v>
      </c>
      <c r="C3" s="130" t="s">
        <v>21</v>
      </c>
      <c r="D3" s="132" t="s">
        <v>1</v>
      </c>
      <c r="E3" s="133"/>
      <c r="F3" s="134"/>
      <c r="G3" s="7" t="s">
        <v>2</v>
      </c>
      <c r="H3" s="128" t="s">
        <v>4</v>
      </c>
      <c r="I3" s="129"/>
      <c r="J3" s="135"/>
      <c r="K3" s="128" t="s">
        <v>5</v>
      </c>
      <c r="L3" s="129"/>
      <c r="M3" s="129"/>
      <c r="N3" s="129"/>
      <c r="O3" s="97" t="s">
        <v>99</v>
      </c>
    </row>
    <row r="4" spans="1:15" ht="19.5" customHeight="1" thickBot="1" x14ac:dyDescent="0.3">
      <c r="A4" s="131"/>
      <c r="B4" s="136"/>
      <c r="C4" s="131"/>
      <c r="D4" s="74" t="s">
        <v>17</v>
      </c>
      <c r="E4" s="74" t="s">
        <v>18</v>
      </c>
      <c r="F4" s="74" t="s">
        <v>19</v>
      </c>
      <c r="G4" s="8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76" t="s">
        <v>12</v>
      </c>
      <c r="O4" s="95"/>
    </row>
    <row r="5" spans="1:15" ht="17.25" customHeight="1" thickBot="1" x14ac:dyDescent="0.3">
      <c r="A5" s="75"/>
      <c r="B5" s="10" t="s">
        <v>15</v>
      </c>
      <c r="C5" s="76"/>
      <c r="D5" s="90"/>
      <c r="E5" s="76"/>
      <c r="F5" s="83"/>
      <c r="G5" s="2"/>
      <c r="H5" s="2"/>
      <c r="I5" s="2"/>
      <c r="J5" s="2"/>
      <c r="K5" s="2"/>
      <c r="L5" s="2"/>
      <c r="M5" s="2"/>
      <c r="N5" s="3"/>
      <c r="O5" s="95"/>
    </row>
    <row r="6" spans="1:15" ht="15" customHeight="1" thickBot="1" x14ac:dyDescent="0.3">
      <c r="A6" s="91">
        <v>259</v>
      </c>
      <c r="B6" s="92" t="s">
        <v>86</v>
      </c>
      <c r="C6" s="65">
        <v>100</v>
      </c>
      <c r="D6" s="82">
        <v>0.86</v>
      </c>
      <c r="E6" s="65">
        <v>5.22</v>
      </c>
      <c r="F6" s="82">
        <v>7.87</v>
      </c>
      <c r="G6" s="66">
        <v>104.3</v>
      </c>
      <c r="H6" s="66">
        <v>0.05</v>
      </c>
      <c r="I6" s="66">
        <v>6.95</v>
      </c>
      <c r="J6" s="2"/>
      <c r="K6" s="66">
        <v>24</v>
      </c>
      <c r="L6" s="66">
        <v>21.19</v>
      </c>
      <c r="M6" s="66">
        <v>33.979999999999997</v>
      </c>
      <c r="N6" s="64">
        <v>1.32</v>
      </c>
      <c r="O6" s="97">
        <v>10.19</v>
      </c>
    </row>
    <row r="7" spans="1:15" ht="15" customHeight="1" thickBot="1" x14ac:dyDescent="0.3">
      <c r="A7" s="4">
        <v>321</v>
      </c>
      <c r="B7" s="93" t="s">
        <v>97</v>
      </c>
      <c r="C7" s="66">
        <v>200</v>
      </c>
      <c r="D7" s="81">
        <v>5.8</v>
      </c>
      <c r="E7" s="81">
        <v>16</v>
      </c>
      <c r="F7" s="66">
        <v>44.28</v>
      </c>
      <c r="G7" s="81">
        <v>344.32</v>
      </c>
      <c r="H7" s="66">
        <v>0.08</v>
      </c>
      <c r="I7" s="66">
        <v>43.2</v>
      </c>
      <c r="J7" s="66"/>
      <c r="K7" s="66">
        <v>57.2</v>
      </c>
      <c r="L7" s="66">
        <v>151.6</v>
      </c>
      <c r="M7" s="66">
        <v>119</v>
      </c>
      <c r="N7" s="64">
        <v>4.5999999999999996</v>
      </c>
      <c r="O7" s="97">
        <v>15.97</v>
      </c>
    </row>
    <row r="8" spans="1:15" ht="15" customHeight="1" thickBot="1" x14ac:dyDescent="0.3">
      <c r="A8" s="91">
        <v>293</v>
      </c>
      <c r="B8" s="92" t="s">
        <v>98</v>
      </c>
      <c r="C8" s="65">
        <v>90</v>
      </c>
      <c r="D8" s="82">
        <v>19.95</v>
      </c>
      <c r="E8" s="82">
        <v>23.2</v>
      </c>
      <c r="F8" s="65">
        <v>7.0000000000000007E-2</v>
      </c>
      <c r="G8" s="82">
        <v>289.8</v>
      </c>
      <c r="H8" s="66">
        <v>0.05</v>
      </c>
      <c r="I8" s="66">
        <v>1.1499999999999999</v>
      </c>
      <c r="J8" s="66">
        <v>82.62</v>
      </c>
      <c r="K8" s="66">
        <v>21.08</v>
      </c>
      <c r="L8" s="66">
        <v>39.29</v>
      </c>
      <c r="M8" s="66">
        <v>197.46</v>
      </c>
      <c r="N8" s="64">
        <v>1.62</v>
      </c>
      <c r="O8" s="99">
        <v>21.18</v>
      </c>
    </row>
    <row r="9" spans="1:15" ht="15" customHeight="1" thickBot="1" x14ac:dyDescent="0.3">
      <c r="A9" s="91">
        <v>15</v>
      </c>
      <c r="B9" s="92" t="s">
        <v>80</v>
      </c>
      <c r="C9" s="65">
        <v>30</v>
      </c>
      <c r="D9" s="82">
        <v>6.96</v>
      </c>
      <c r="E9" s="82">
        <v>8.85</v>
      </c>
      <c r="F9" s="65"/>
      <c r="G9" s="82">
        <v>107.49</v>
      </c>
      <c r="H9" s="66">
        <v>0.02</v>
      </c>
      <c r="I9" s="66">
        <v>0.21</v>
      </c>
      <c r="J9" s="66">
        <v>78</v>
      </c>
      <c r="K9" s="66">
        <v>10.5</v>
      </c>
      <c r="L9" s="66">
        <v>264</v>
      </c>
      <c r="M9" s="66">
        <v>150</v>
      </c>
      <c r="N9" s="64">
        <v>0.3</v>
      </c>
      <c r="O9" s="99">
        <v>18.899999999999999</v>
      </c>
    </row>
    <row r="10" spans="1:15" ht="15" customHeight="1" thickBot="1" x14ac:dyDescent="0.3">
      <c r="A10" s="4">
        <v>349</v>
      </c>
      <c r="B10" s="80" t="s">
        <v>65</v>
      </c>
      <c r="C10" s="70">
        <v>200</v>
      </c>
      <c r="D10" s="64">
        <v>1.1599999999999999</v>
      </c>
      <c r="E10" s="64">
        <v>0.3</v>
      </c>
      <c r="F10" s="64">
        <v>47.26</v>
      </c>
      <c r="G10" s="66">
        <v>196.38</v>
      </c>
      <c r="H10" s="66">
        <v>0.02</v>
      </c>
      <c r="I10" s="66">
        <v>0.8</v>
      </c>
      <c r="J10" s="66"/>
      <c r="K10" s="66">
        <v>33</v>
      </c>
      <c r="L10" s="66">
        <v>5.84</v>
      </c>
      <c r="M10" s="66">
        <v>46</v>
      </c>
      <c r="N10" s="64">
        <v>0.96</v>
      </c>
      <c r="O10" s="97">
        <v>4.76</v>
      </c>
    </row>
    <row r="11" spans="1:15" ht="15" customHeight="1" thickBot="1" x14ac:dyDescent="0.3">
      <c r="A11" s="4" t="s">
        <v>58</v>
      </c>
      <c r="B11" s="80" t="s">
        <v>13</v>
      </c>
      <c r="C11" s="64">
        <v>30</v>
      </c>
      <c r="D11" s="64">
        <v>3.16</v>
      </c>
      <c r="E11" s="64">
        <v>0.4</v>
      </c>
      <c r="F11" s="64">
        <v>19.32</v>
      </c>
      <c r="G11" s="66">
        <v>93.52</v>
      </c>
      <c r="H11" s="66">
        <v>0.04</v>
      </c>
      <c r="I11" s="66"/>
      <c r="J11" s="66"/>
      <c r="K11" s="66">
        <v>13.2</v>
      </c>
      <c r="L11" s="66">
        <v>9.1999999999999993</v>
      </c>
      <c r="M11" s="66">
        <v>34.799999999999997</v>
      </c>
      <c r="N11" s="64">
        <v>0.44</v>
      </c>
      <c r="O11" s="99">
        <v>2</v>
      </c>
    </row>
    <row r="12" spans="1:15" ht="15" customHeight="1" thickBot="1" x14ac:dyDescent="0.3">
      <c r="A12" s="4" t="s">
        <v>58</v>
      </c>
      <c r="B12" s="80" t="s">
        <v>69</v>
      </c>
      <c r="C12" s="64">
        <v>150</v>
      </c>
      <c r="D12" s="64">
        <v>0.6</v>
      </c>
      <c r="E12" s="64">
        <v>0.45</v>
      </c>
      <c r="F12" s="64">
        <v>15.45</v>
      </c>
      <c r="G12" s="65">
        <v>70.5</v>
      </c>
      <c r="H12" s="9">
        <v>0.03</v>
      </c>
      <c r="I12" s="9">
        <v>7.5</v>
      </c>
      <c r="J12" s="9"/>
      <c r="K12" s="9">
        <v>18</v>
      </c>
      <c r="L12" s="9">
        <v>28.5</v>
      </c>
      <c r="M12" s="9">
        <v>24</v>
      </c>
      <c r="N12" s="9">
        <v>3.45</v>
      </c>
      <c r="O12" s="97">
        <v>34</v>
      </c>
    </row>
    <row r="13" spans="1:15" ht="15.75" thickBot="1" x14ac:dyDescent="0.3">
      <c r="A13" s="4"/>
      <c r="B13" s="73" t="s">
        <v>14</v>
      </c>
      <c r="C13" s="3"/>
      <c r="D13" s="3">
        <f>D6+D7+D8+D9+D10+D11+D12</f>
        <v>38.49</v>
      </c>
      <c r="E13" s="3">
        <f t="shared" ref="E13:N13" si="0">E6+E7+E8+E9+E10+E11+E12</f>
        <v>54.42</v>
      </c>
      <c r="F13" s="3">
        <f t="shared" si="0"/>
        <v>134.24999999999997</v>
      </c>
      <c r="G13" s="3">
        <f t="shared" si="0"/>
        <v>1206.31</v>
      </c>
      <c r="H13" s="3">
        <f t="shared" si="0"/>
        <v>0.28999999999999992</v>
      </c>
      <c r="I13" s="3">
        <f t="shared" si="0"/>
        <v>59.81</v>
      </c>
      <c r="J13" s="3">
        <f t="shared" si="0"/>
        <v>160.62</v>
      </c>
      <c r="K13" s="3">
        <f t="shared" si="0"/>
        <v>176.98</v>
      </c>
      <c r="L13" s="3">
        <f t="shared" si="0"/>
        <v>519.61999999999989</v>
      </c>
      <c r="M13" s="3">
        <f t="shared" si="0"/>
        <v>605.24</v>
      </c>
      <c r="N13" s="3">
        <f t="shared" si="0"/>
        <v>12.690000000000001</v>
      </c>
      <c r="O13" s="99">
        <f>O12+O11+O10+O9+O8+O7+O6</f>
        <v>107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77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25"/>
  <sheetViews>
    <sheetView workbookViewId="0">
      <selection activeCell="C28" sqref="C28"/>
    </sheetView>
  </sheetViews>
  <sheetFormatPr defaultRowHeight="15" x14ac:dyDescent="0.25"/>
  <cols>
    <col min="1" max="1" width="42.5703125" customWidth="1"/>
    <col min="4" max="4" width="11.7109375" customWidth="1"/>
    <col min="5" max="5" width="13.85546875" customWidth="1"/>
  </cols>
  <sheetData>
    <row r="2" spans="1:7" x14ac:dyDescent="0.25">
      <c r="A2" s="61" t="s">
        <v>54</v>
      </c>
    </row>
    <row r="3" spans="1:7" ht="15.75" thickBot="1" x14ac:dyDescent="0.3">
      <c r="A3" s="6" t="s">
        <v>55</v>
      </c>
    </row>
    <row r="4" spans="1:7" ht="39" customHeight="1" x14ac:dyDescent="0.25">
      <c r="A4" s="137" t="s">
        <v>24</v>
      </c>
      <c r="B4" s="139" t="s">
        <v>25</v>
      </c>
      <c r="C4" s="140"/>
      <c r="D4" s="141"/>
      <c r="E4" s="12" t="s">
        <v>2</v>
      </c>
      <c r="F4" s="13"/>
    </row>
    <row r="5" spans="1:7" ht="15.75" thickBot="1" x14ac:dyDescent="0.3">
      <c r="A5" s="138"/>
      <c r="B5" s="14" t="s">
        <v>26</v>
      </c>
      <c r="C5" s="14" t="s">
        <v>27</v>
      </c>
      <c r="D5" s="14" t="s">
        <v>28</v>
      </c>
      <c r="E5" s="15"/>
      <c r="F5" s="13"/>
    </row>
    <row r="6" spans="1:7" ht="15.75" thickBot="1" x14ac:dyDescent="0.3">
      <c r="A6" s="16" t="s">
        <v>29</v>
      </c>
      <c r="B6" s="17" t="e">
        <f>'1'!#REF!+'2'!#REF!+'3'!#REF!+'4'!#REF!+'5'!#REF!+'6'!#REF!+'7'!#REF!+'8'!#REF!+'9'!#REF!+'10'!#REF!</f>
        <v>#REF!</v>
      </c>
      <c r="C6" s="17" t="e">
        <f>'1'!#REF!+'2'!#REF!+'3'!#REF!+'4'!#REF!+'5'!#REF!+'6'!#REF!+'7'!#REF!+'8'!#REF!+'9'!#REF!+'10'!#REF!</f>
        <v>#REF!</v>
      </c>
      <c r="D6" s="17" t="e">
        <f>'1'!#REF!+'2'!#REF!+'3'!#REF!+'4'!#REF!+'5'!#REF!+'6'!#REF!+'7'!#REF!+'8'!#REF!+'9'!#REF!+'10'!#REF!</f>
        <v>#REF!</v>
      </c>
      <c r="E6" s="17" t="e">
        <f>'1'!#REF!+'2'!#REF!+'3'!#REF!+'4'!#REF!+'5'!#REF!+'6'!#REF!+'7'!#REF!+'8'!#REF!+'9'!#REF!+'10'!#REF!</f>
        <v>#REF!</v>
      </c>
      <c r="F6" s="18">
        <v>0.25</v>
      </c>
      <c r="G6" s="19" t="s">
        <v>30</v>
      </c>
    </row>
    <row r="7" spans="1:7" ht="15.75" thickBot="1" x14ac:dyDescent="0.3">
      <c r="A7" s="16" t="s">
        <v>31</v>
      </c>
      <c r="B7" s="17" t="e">
        <f>B6/10</f>
        <v>#REF!</v>
      </c>
      <c r="C7" s="17" t="e">
        <f>C6/10</f>
        <v>#REF!</v>
      </c>
      <c r="D7" s="17" t="e">
        <f>D6/10</f>
        <v>#REF!</v>
      </c>
      <c r="E7" s="17" t="e">
        <f>E6/10</f>
        <v>#REF!</v>
      </c>
      <c r="F7" s="20" t="e">
        <f>E7*60/E11</f>
        <v>#REF!</v>
      </c>
      <c r="G7" s="11" t="s">
        <v>32</v>
      </c>
    </row>
    <row r="8" spans="1:7" ht="16.5" thickBot="1" x14ac:dyDescent="0.3">
      <c r="A8" s="21" t="s">
        <v>33</v>
      </c>
      <c r="B8" s="17" t="e">
        <f>'1'!#REF!+'2'!#REF!+'3'!#REF!+'4'!#REF!+'5'!#REF!+'6'!#REF!+'7'!#REF!+'8'!#REF!+'9'!#REF!+'10'!#REF!</f>
        <v>#REF!</v>
      </c>
      <c r="C8" s="17" t="e">
        <f>'1'!#REF!+'2'!#REF!+'3'!#REF!+'4'!#REF!+'5'!#REF!+'6'!#REF!+'7'!#REF!+'8'!#REF!+'9'!#REF!+'10'!#REF!</f>
        <v>#REF!</v>
      </c>
      <c r="D8" s="17" t="e">
        <f>'1'!#REF!+'2'!#REF!+'3'!#REF!+'4'!#REF!+'5'!#REF!+'6'!#REF!+'7'!#REF!+'8'!#REF!+'9'!#REF!+'10'!#REF!</f>
        <v>#REF!</v>
      </c>
      <c r="E8" s="17" t="e">
        <f>'1'!#REF!+'2'!#REF!+'3'!#REF!+'4'!#REF!+'5'!#REF!+'6'!#REF!+'7'!#REF!+'8'!#REF!+'9'!#REF!+'10'!#REF!</f>
        <v>#REF!</v>
      </c>
      <c r="F8" s="22">
        <v>0.35</v>
      </c>
      <c r="G8" s="19" t="s">
        <v>34</v>
      </c>
    </row>
    <row r="9" spans="1:7" ht="15.75" thickBot="1" x14ac:dyDescent="0.3">
      <c r="A9" s="16" t="s">
        <v>35</v>
      </c>
      <c r="B9" s="17" t="e">
        <f>B8/10</f>
        <v>#REF!</v>
      </c>
      <c r="C9" s="17" t="e">
        <f>C8/10</f>
        <v>#REF!</v>
      </c>
      <c r="D9" s="17" t="e">
        <f>D8/10</f>
        <v>#REF!</v>
      </c>
      <c r="E9" s="17" t="e">
        <f>E8/10</f>
        <v>#REF!</v>
      </c>
      <c r="F9" s="20" t="e">
        <f>E9*60/E11</f>
        <v>#REF!</v>
      </c>
      <c r="G9" s="11" t="s">
        <v>32</v>
      </c>
    </row>
    <row r="10" spans="1:7" ht="16.5" thickBot="1" x14ac:dyDescent="0.3">
      <c r="A10" s="21" t="s">
        <v>36</v>
      </c>
      <c r="B10" s="17" t="e">
        <f>B6+B8</f>
        <v>#REF!</v>
      </c>
      <c r="C10" s="17" t="e">
        <f>C6+C8</f>
        <v>#REF!</v>
      </c>
      <c r="D10" s="17" t="e">
        <f>D6+D8</f>
        <v>#REF!</v>
      </c>
      <c r="E10" s="17" t="e">
        <f>E6+E8</f>
        <v>#REF!</v>
      </c>
      <c r="G10" s="1"/>
    </row>
    <row r="11" spans="1:7" ht="16.5" thickBot="1" x14ac:dyDescent="0.3">
      <c r="A11" s="23" t="s">
        <v>37</v>
      </c>
      <c r="B11" s="24" t="e">
        <f>B10/10</f>
        <v>#REF!</v>
      </c>
      <c r="C11" s="24" t="e">
        <f>C7+C9</f>
        <v>#REF!</v>
      </c>
      <c r="D11" s="24" t="e">
        <f>D7+D9</f>
        <v>#REF!</v>
      </c>
      <c r="E11" s="24" t="e">
        <f>E7+E9</f>
        <v>#REF!</v>
      </c>
    </row>
    <row r="12" spans="1:7" ht="16.5" thickBot="1" x14ac:dyDescent="0.3">
      <c r="A12" s="48"/>
      <c r="B12" s="49"/>
      <c r="C12" s="49"/>
      <c r="D12" s="49"/>
      <c r="E12" s="49"/>
    </row>
    <row r="13" spans="1:7" ht="15" customHeight="1" thickBot="1" x14ac:dyDescent="0.3">
      <c r="A13" s="25" t="s">
        <v>38</v>
      </c>
      <c r="B13" s="26">
        <v>54</v>
      </c>
      <c r="C13" s="26">
        <v>55.2</v>
      </c>
      <c r="D13" s="26">
        <v>229.8</v>
      </c>
      <c r="E13" s="27">
        <v>1627.8</v>
      </c>
    </row>
    <row r="14" spans="1:7" ht="17.25" customHeight="1" thickBot="1" x14ac:dyDescent="0.3">
      <c r="A14" s="28"/>
      <c r="B14" s="29" t="s">
        <v>17</v>
      </c>
      <c r="C14" s="29" t="s">
        <v>18</v>
      </c>
      <c r="D14" s="29" t="s">
        <v>19</v>
      </c>
      <c r="E14" s="30"/>
    </row>
    <row r="15" spans="1:7" ht="15.75" thickBot="1" x14ac:dyDescent="0.3">
      <c r="A15" s="31" t="s">
        <v>39</v>
      </c>
      <c r="B15" s="32" t="e">
        <f>B11*400/E11</f>
        <v>#REF!</v>
      </c>
      <c r="C15" s="32" t="e">
        <f>C11*900/E11</f>
        <v>#REF!</v>
      </c>
      <c r="D15" s="32" t="e">
        <f>D11*400/E11</f>
        <v>#REF!</v>
      </c>
      <c r="E15" s="33"/>
    </row>
    <row r="16" spans="1:7" ht="15.75" thickBot="1" x14ac:dyDescent="0.3">
      <c r="A16" s="34" t="s">
        <v>40</v>
      </c>
      <c r="B16" s="35" t="s">
        <v>41</v>
      </c>
      <c r="C16" s="35" t="s">
        <v>42</v>
      </c>
      <c r="D16" s="35" t="s">
        <v>43</v>
      </c>
      <c r="E16" s="36"/>
    </row>
    <row r="17" spans="1:7" ht="15.75" x14ac:dyDescent="0.25">
      <c r="A17" s="37"/>
      <c r="B17" s="47" t="s">
        <v>44</v>
      </c>
      <c r="C17" s="14" t="s">
        <v>10</v>
      </c>
      <c r="D17" s="14" t="s">
        <v>45</v>
      </c>
      <c r="E17" s="14" t="s">
        <v>46</v>
      </c>
    </row>
    <row r="18" spans="1:7" x14ac:dyDescent="0.25">
      <c r="A18" s="38" t="s">
        <v>47</v>
      </c>
      <c r="B18" s="39" t="e">
        <f>'1'!#REF!+'2'!#REF!+'3'!#REF!+'4'!#REF!+'5'!#REF!+'6'!#REF!+'7'!#REF!+'8'!#REF!+'9'!#REF!+'10'!#REF!</f>
        <v>#REF!</v>
      </c>
      <c r="C18" s="39" t="e">
        <f>'1'!#REF!+'2'!#REF!+'3'!#REF!+'4'!#REF!+'5'!#REF!+'6'!#REF!+'7'!#REF!+'8'!#REF!+'9'!#REF!+'10'!#REF!</f>
        <v>#REF!</v>
      </c>
      <c r="D18" s="39" t="e">
        <f>'1'!#REF!+'2'!#REF!+'3'!#REF!+'4'!#REF!+'5'!#REF!+'6'!#REF!+'7'!#REF!+'8'!#REF!+'9'!#REF!+'10'!#REF!</f>
        <v>#REF!</v>
      </c>
      <c r="E18" s="40"/>
    </row>
    <row r="19" spans="1:7" x14ac:dyDescent="0.25">
      <c r="A19" s="41" t="s">
        <v>48</v>
      </c>
      <c r="B19" s="42" t="e">
        <f>B18/10</f>
        <v>#REF!</v>
      </c>
      <c r="C19" s="42" t="e">
        <f>C18/10</f>
        <v>#REF!</v>
      </c>
      <c r="D19" s="42" t="e">
        <f>D18/10</f>
        <v>#REF!</v>
      </c>
      <c r="E19" s="50" t="e">
        <f>D19/C19</f>
        <v>#REF!</v>
      </c>
    </row>
    <row r="20" spans="1:7" x14ac:dyDescent="0.25">
      <c r="A20" s="43" t="s">
        <v>38</v>
      </c>
      <c r="B20" s="44">
        <v>42</v>
      </c>
      <c r="C20" s="44"/>
      <c r="D20" s="44"/>
      <c r="E20" s="45"/>
    </row>
    <row r="21" spans="1:7" ht="15.75" x14ac:dyDescent="0.25">
      <c r="A21" s="46"/>
      <c r="B21" s="46"/>
      <c r="C21" s="46"/>
      <c r="D21" s="46"/>
      <c r="E21" s="46"/>
      <c r="F21" s="46"/>
      <c r="G21" s="46"/>
    </row>
    <row r="22" spans="1:7" ht="15.75" x14ac:dyDescent="0.25">
      <c r="A22" s="142"/>
      <c r="B22" s="143"/>
      <c r="C22" s="143"/>
      <c r="D22" s="143"/>
      <c r="E22" s="143"/>
      <c r="F22" s="46"/>
      <c r="G22" s="46"/>
    </row>
    <row r="23" spans="1:7" ht="15.75" x14ac:dyDescent="0.25">
      <c r="A23" s="143"/>
      <c r="B23" s="143"/>
      <c r="C23" s="143"/>
      <c r="D23" s="143"/>
      <c r="E23" s="143"/>
      <c r="F23" s="46"/>
      <c r="G23" s="46"/>
    </row>
    <row r="24" spans="1:7" ht="15.75" x14ac:dyDescent="0.25">
      <c r="A24" s="143"/>
      <c r="B24" s="143"/>
      <c r="C24" s="143"/>
      <c r="D24" s="143"/>
      <c r="E24" s="143"/>
      <c r="F24" s="46"/>
      <c r="G24" s="46"/>
    </row>
    <row r="25" spans="1:7" ht="15.75" x14ac:dyDescent="0.25">
      <c r="A25" s="143"/>
      <c r="B25" s="143"/>
      <c r="C25" s="143"/>
      <c r="D25" s="143"/>
      <c r="E25" s="143"/>
      <c r="F25" s="46"/>
      <c r="G25" s="46"/>
    </row>
  </sheetData>
  <mergeCells count="3">
    <mergeCell ref="A4:A5"/>
    <mergeCell ref="B4:D4"/>
    <mergeCell ref="A22:E2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4"/>
  <sheetViews>
    <sheetView tabSelected="1" zoomScaleNormal="100" workbookViewId="0">
      <selection activeCell="F19" sqref="F19"/>
    </sheetView>
  </sheetViews>
  <sheetFormatPr defaultRowHeight="15" x14ac:dyDescent="0.25"/>
  <cols>
    <col min="2" max="2" width="33.28515625" customWidth="1"/>
    <col min="3" max="3" width="11.140625" customWidth="1"/>
    <col min="6" max="6" width="13.5703125" customWidth="1"/>
    <col min="7" max="7" width="15.5703125" customWidth="1"/>
  </cols>
  <sheetData>
    <row r="1" spans="1:15" x14ac:dyDescent="0.25">
      <c r="B1" s="6" t="s">
        <v>100</v>
      </c>
      <c r="C1" s="5"/>
    </row>
    <row r="2" spans="1:15" x14ac:dyDescent="0.25">
      <c r="B2" s="6" t="s">
        <v>94</v>
      </c>
    </row>
    <row r="3" spans="1:15" ht="15.75" thickBot="1" x14ac:dyDescent="0.3"/>
    <row r="4" spans="1:15" ht="42" customHeight="1" thickBot="1" x14ac:dyDescent="0.3">
      <c r="A4" s="130" t="s">
        <v>75</v>
      </c>
      <c r="B4" s="130" t="s">
        <v>0</v>
      </c>
      <c r="C4" s="130" t="s">
        <v>21</v>
      </c>
      <c r="D4" s="132" t="s">
        <v>1</v>
      </c>
      <c r="E4" s="133"/>
      <c r="F4" s="134"/>
      <c r="G4" s="8" t="s">
        <v>2</v>
      </c>
      <c r="H4" s="128" t="s">
        <v>4</v>
      </c>
      <c r="I4" s="129"/>
      <c r="J4" s="135"/>
      <c r="K4" s="128" t="s">
        <v>5</v>
      </c>
      <c r="L4" s="129"/>
      <c r="M4" s="129"/>
      <c r="N4" s="129"/>
      <c r="O4" s="97" t="s">
        <v>99</v>
      </c>
    </row>
    <row r="5" spans="1:15" ht="15.75" thickBot="1" x14ac:dyDescent="0.3">
      <c r="A5" s="131"/>
      <c r="B5" s="131"/>
      <c r="C5" s="131"/>
      <c r="D5" s="74" t="s">
        <v>17</v>
      </c>
      <c r="E5" s="74" t="s">
        <v>18</v>
      </c>
      <c r="F5" s="74" t="s">
        <v>19</v>
      </c>
      <c r="G5" s="2" t="s">
        <v>3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76" t="s">
        <v>12</v>
      </c>
      <c r="O5" s="95"/>
    </row>
    <row r="6" spans="1:15" ht="15.75" thickBot="1" x14ac:dyDescent="0.3">
      <c r="A6" s="75"/>
      <c r="B6" s="76" t="s">
        <v>15</v>
      </c>
      <c r="C6" s="76"/>
      <c r="D6" s="77"/>
      <c r="E6" s="77"/>
      <c r="F6" s="77"/>
      <c r="G6" s="2"/>
      <c r="H6" s="2"/>
      <c r="I6" s="2"/>
      <c r="J6" s="2"/>
      <c r="K6" s="2"/>
      <c r="L6" s="2"/>
      <c r="M6" s="2"/>
      <c r="N6" s="3"/>
      <c r="O6" s="95"/>
    </row>
    <row r="7" spans="1:15" ht="15.75" thickBot="1" x14ac:dyDescent="0.3">
      <c r="A7" s="71">
        <v>45</v>
      </c>
      <c r="B7" s="78" t="s">
        <v>76</v>
      </c>
      <c r="C7" s="63">
        <v>100</v>
      </c>
      <c r="D7" s="63">
        <v>1.33</v>
      </c>
      <c r="E7" s="63">
        <v>6.08</v>
      </c>
      <c r="F7" s="63">
        <v>8.52</v>
      </c>
      <c r="G7" s="63">
        <v>94.12</v>
      </c>
      <c r="H7" s="63">
        <v>0.02</v>
      </c>
      <c r="I7" s="63">
        <v>24.23</v>
      </c>
      <c r="J7" s="63"/>
      <c r="K7" s="63">
        <v>16</v>
      </c>
      <c r="L7" s="63">
        <v>43</v>
      </c>
      <c r="M7" s="63">
        <v>28.32</v>
      </c>
      <c r="N7" s="62">
        <v>0.52</v>
      </c>
      <c r="O7" s="97">
        <v>5.53</v>
      </c>
    </row>
    <row r="8" spans="1:15" ht="15.75" thickBot="1" x14ac:dyDescent="0.3">
      <c r="A8" s="9">
        <v>302</v>
      </c>
      <c r="B8" s="79" t="s">
        <v>59</v>
      </c>
      <c r="C8" s="62">
        <v>200</v>
      </c>
      <c r="D8" s="62">
        <v>11.87</v>
      </c>
      <c r="E8" s="62">
        <v>5.47</v>
      </c>
      <c r="F8" s="62">
        <v>53.12</v>
      </c>
      <c r="G8" s="63">
        <v>309.14999999999998</v>
      </c>
      <c r="H8" s="68">
        <v>0.27</v>
      </c>
      <c r="I8" s="68"/>
      <c r="J8" s="68"/>
      <c r="K8" s="68">
        <v>186.67</v>
      </c>
      <c r="L8" s="68">
        <v>19.47</v>
      </c>
      <c r="M8" s="68">
        <v>280</v>
      </c>
      <c r="N8" s="69">
        <v>6.68</v>
      </c>
      <c r="O8" s="97">
        <v>9.11</v>
      </c>
    </row>
    <row r="9" spans="1:15" ht="15.75" thickBot="1" x14ac:dyDescent="0.3">
      <c r="A9" s="4">
        <v>280</v>
      </c>
      <c r="B9" s="80" t="s">
        <v>77</v>
      </c>
      <c r="C9" s="64">
        <v>90</v>
      </c>
      <c r="D9" s="64">
        <v>21.32</v>
      </c>
      <c r="E9" s="64">
        <v>9.93</v>
      </c>
      <c r="F9" s="64">
        <v>0.87</v>
      </c>
      <c r="G9" s="66">
        <v>178.13</v>
      </c>
      <c r="H9" s="66">
        <v>0.08</v>
      </c>
      <c r="I9" s="66">
        <v>1</v>
      </c>
      <c r="J9" s="66">
        <v>20</v>
      </c>
      <c r="K9" s="66">
        <v>26.88</v>
      </c>
      <c r="L9" s="66">
        <v>14.74</v>
      </c>
      <c r="M9" s="66">
        <v>219.3</v>
      </c>
      <c r="N9" s="64">
        <v>3.34</v>
      </c>
      <c r="O9" s="97">
        <v>41.01</v>
      </c>
    </row>
    <row r="10" spans="1:15" ht="15.75" thickBot="1" x14ac:dyDescent="0.3">
      <c r="A10" s="4">
        <v>376</v>
      </c>
      <c r="B10" s="80" t="s">
        <v>16</v>
      </c>
      <c r="C10" s="64">
        <v>200</v>
      </c>
      <c r="D10" s="64">
        <v>0.53</v>
      </c>
      <c r="E10" s="64"/>
      <c r="F10" s="64">
        <v>9.4700000000000006</v>
      </c>
      <c r="G10" s="66">
        <v>40</v>
      </c>
      <c r="H10" s="66"/>
      <c r="I10" s="66">
        <v>0.27</v>
      </c>
      <c r="J10" s="66"/>
      <c r="K10" s="66">
        <v>11.73</v>
      </c>
      <c r="L10" s="66">
        <v>13.6</v>
      </c>
      <c r="M10" s="66">
        <v>22.13</v>
      </c>
      <c r="N10" s="64">
        <v>2.13</v>
      </c>
      <c r="O10" s="97">
        <v>2.44</v>
      </c>
    </row>
    <row r="11" spans="1:15" ht="15.75" thickBot="1" x14ac:dyDescent="0.3">
      <c r="A11" s="4" t="s">
        <v>58</v>
      </c>
      <c r="B11" s="80" t="s">
        <v>13</v>
      </c>
      <c r="C11" s="64">
        <v>30</v>
      </c>
      <c r="D11" s="64">
        <v>3.16</v>
      </c>
      <c r="E11" s="64">
        <v>0.4</v>
      </c>
      <c r="F11" s="64">
        <v>19.32</v>
      </c>
      <c r="G11" s="81">
        <v>93.52</v>
      </c>
      <c r="H11" s="66">
        <v>0.04</v>
      </c>
      <c r="I11" s="81"/>
      <c r="J11" s="66"/>
      <c r="K11" s="81">
        <v>13.2</v>
      </c>
      <c r="L11" s="66">
        <v>9.1999999999999993</v>
      </c>
      <c r="M11" s="81">
        <v>34.799999999999997</v>
      </c>
      <c r="N11" s="64">
        <v>0.44</v>
      </c>
      <c r="O11" s="99">
        <v>2</v>
      </c>
    </row>
    <row r="12" spans="1:15" ht="15.75" thickBot="1" x14ac:dyDescent="0.3">
      <c r="A12" s="4" t="s">
        <v>58</v>
      </c>
      <c r="B12" s="80" t="s">
        <v>78</v>
      </c>
      <c r="C12" s="64">
        <v>40</v>
      </c>
      <c r="D12" s="64">
        <v>7.5</v>
      </c>
      <c r="E12" s="64">
        <v>4</v>
      </c>
      <c r="F12" s="65">
        <v>5.75</v>
      </c>
      <c r="G12" s="82">
        <v>89</v>
      </c>
      <c r="H12" s="83">
        <v>0.02</v>
      </c>
      <c r="I12" s="82">
        <v>0.25</v>
      </c>
      <c r="J12" s="83">
        <v>20</v>
      </c>
      <c r="K12" s="82">
        <v>10.5</v>
      </c>
      <c r="L12" s="83">
        <v>74</v>
      </c>
      <c r="M12" s="82">
        <v>99</v>
      </c>
      <c r="N12" s="84">
        <v>0.2</v>
      </c>
      <c r="O12" s="99">
        <v>26</v>
      </c>
    </row>
    <row r="13" spans="1:15" ht="15.75" thickBot="1" x14ac:dyDescent="0.3">
      <c r="A13" s="4" t="s">
        <v>58</v>
      </c>
      <c r="B13" s="80" t="s">
        <v>69</v>
      </c>
      <c r="C13" s="64">
        <v>150</v>
      </c>
      <c r="D13" s="64">
        <v>0.6</v>
      </c>
      <c r="E13" s="64">
        <v>0.6</v>
      </c>
      <c r="F13" s="64">
        <v>14.75</v>
      </c>
      <c r="G13" s="65">
        <v>48</v>
      </c>
      <c r="H13" s="82">
        <v>0.05</v>
      </c>
      <c r="I13" s="65">
        <v>15</v>
      </c>
      <c r="J13" s="82"/>
      <c r="K13" s="65">
        <v>13.5</v>
      </c>
      <c r="L13" s="82">
        <v>24</v>
      </c>
      <c r="M13" s="65">
        <v>16.5</v>
      </c>
      <c r="N13" s="82">
        <v>3.3</v>
      </c>
      <c r="O13" s="99">
        <v>20.91</v>
      </c>
    </row>
    <row r="14" spans="1:15" ht="15.75" thickBot="1" x14ac:dyDescent="0.3">
      <c r="A14" s="4"/>
      <c r="B14" s="73" t="s">
        <v>14</v>
      </c>
      <c r="C14" s="64"/>
      <c r="D14" s="3">
        <f t="shared" ref="D14:I14" si="0">SUM(D7:D13)</f>
        <v>46.309999999999995</v>
      </c>
      <c r="E14" s="3">
        <f t="shared" si="0"/>
        <v>26.48</v>
      </c>
      <c r="F14" s="3">
        <f t="shared" si="0"/>
        <v>111.80000000000001</v>
      </c>
      <c r="G14" s="3">
        <f t="shared" si="0"/>
        <v>851.92</v>
      </c>
      <c r="H14" s="3">
        <f t="shared" si="0"/>
        <v>0.48000000000000004</v>
      </c>
      <c r="I14" s="3">
        <f t="shared" si="0"/>
        <v>40.75</v>
      </c>
      <c r="J14" s="3">
        <f t="shared" ref="J14" si="1">SUM(J7:J11)</f>
        <v>20</v>
      </c>
      <c r="K14" s="3">
        <f>SUM(K7:K13)</f>
        <v>278.47999999999996</v>
      </c>
      <c r="L14" s="3">
        <f>SUM(L7:L13)</f>
        <v>198.01</v>
      </c>
      <c r="M14" s="3">
        <f>SUM(M7:M13)</f>
        <v>700.05</v>
      </c>
      <c r="N14" s="3">
        <f>SUM(N7:N13)</f>
        <v>16.609999999999996</v>
      </c>
      <c r="O14" s="99">
        <f>O13+O12+O11+O10+O9+O8+O7</f>
        <v>106.99999999999999</v>
      </c>
    </row>
  </sheetData>
  <mergeCells count="6">
    <mergeCell ref="K4:N4"/>
    <mergeCell ref="A4:A5"/>
    <mergeCell ref="B4:B5"/>
    <mergeCell ref="C4:C5"/>
    <mergeCell ref="D4:F4"/>
    <mergeCell ref="H4:J4"/>
  </mergeCells>
  <pageMargins left="0.7" right="0.7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"/>
  <sheetViews>
    <sheetView zoomScaleNormal="100" workbookViewId="0">
      <selection activeCell="N17" sqref="N17"/>
    </sheetView>
  </sheetViews>
  <sheetFormatPr defaultRowHeight="15" x14ac:dyDescent="0.25"/>
  <cols>
    <col min="2" max="2" width="31.140625" customWidth="1"/>
    <col min="3" max="3" width="13.140625" customWidth="1"/>
    <col min="6" max="6" width="14.28515625" customWidth="1"/>
    <col min="7" max="7" width="16.140625" customWidth="1"/>
  </cols>
  <sheetData>
    <row r="1" spans="1:15" x14ac:dyDescent="0.25">
      <c r="B1" s="6" t="s">
        <v>100</v>
      </c>
    </row>
    <row r="2" spans="1:15" x14ac:dyDescent="0.25">
      <c r="B2" s="6" t="s">
        <v>50</v>
      </c>
    </row>
    <row r="4" spans="1:15" ht="15.75" thickBot="1" x14ac:dyDescent="0.3"/>
    <row r="5" spans="1:15" ht="42.75" customHeight="1" thickBot="1" x14ac:dyDescent="0.3">
      <c r="A5" s="130" t="s">
        <v>75</v>
      </c>
      <c r="B5" s="130" t="s">
        <v>0</v>
      </c>
      <c r="C5" s="130" t="s">
        <v>21</v>
      </c>
      <c r="D5" s="132" t="s">
        <v>1</v>
      </c>
      <c r="E5" s="133"/>
      <c r="F5" s="134"/>
      <c r="G5" s="7" t="s">
        <v>2</v>
      </c>
      <c r="H5" s="128" t="s">
        <v>4</v>
      </c>
      <c r="I5" s="129"/>
      <c r="J5" s="135"/>
      <c r="K5" s="128" t="s">
        <v>5</v>
      </c>
      <c r="L5" s="129"/>
      <c r="M5" s="129"/>
      <c r="N5" s="129"/>
      <c r="O5" s="97" t="s">
        <v>99</v>
      </c>
    </row>
    <row r="6" spans="1:15" ht="15.75" thickBot="1" x14ac:dyDescent="0.3">
      <c r="A6" s="131"/>
      <c r="B6" s="131"/>
      <c r="C6" s="131"/>
      <c r="D6" s="74" t="s">
        <v>17</v>
      </c>
      <c r="E6" s="74" t="s">
        <v>18</v>
      </c>
      <c r="F6" s="74" t="s">
        <v>19</v>
      </c>
      <c r="G6" s="8" t="s">
        <v>3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76" t="s">
        <v>12</v>
      </c>
      <c r="O6" s="95"/>
    </row>
    <row r="7" spans="1:15" ht="15.75" thickBot="1" x14ac:dyDescent="0.3">
      <c r="A7" s="85"/>
      <c r="B7" s="76" t="s">
        <v>15</v>
      </c>
      <c r="C7" s="76"/>
      <c r="D7" s="86"/>
      <c r="E7" s="86"/>
      <c r="F7" s="86"/>
      <c r="G7" s="2"/>
      <c r="H7" s="2"/>
      <c r="I7" s="2"/>
      <c r="J7" s="2"/>
      <c r="K7" s="2"/>
      <c r="L7" s="2"/>
      <c r="M7" s="2"/>
      <c r="N7" s="3"/>
      <c r="O7" s="95"/>
    </row>
    <row r="8" spans="1:15" ht="15.75" thickBot="1" x14ac:dyDescent="0.3">
      <c r="A8" s="4">
        <v>20</v>
      </c>
      <c r="B8" s="78" t="s">
        <v>66</v>
      </c>
      <c r="C8" s="66">
        <v>100</v>
      </c>
      <c r="D8" s="66">
        <v>0.67</v>
      </c>
      <c r="E8" s="66">
        <v>6.09</v>
      </c>
      <c r="F8" s="66">
        <v>1.71</v>
      </c>
      <c r="G8" s="66">
        <v>64.650000000000006</v>
      </c>
      <c r="H8" s="66">
        <v>0.03</v>
      </c>
      <c r="I8" s="66">
        <v>6.65</v>
      </c>
      <c r="J8" s="66"/>
      <c r="K8" s="66">
        <v>13.3</v>
      </c>
      <c r="L8" s="66">
        <v>16.149999999999999</v>
      </c>
      <c r="M8" s="66">
        <v>28.62</v>
      </c>
      <c r="N8" s="64">
        <v>0.48</v>
      </c>
      <c r="O8" s="97">
        <v>14.02</v>
      </c>
    </row>
    <row r="9" spans="1:15" ht="15.75" thickBot="1" x14ac:dyDescent="0.3">
      <c r="A9" s="9">
        <v>304</v>
      </c>
      <c r="B9" s="79" t="s">
        <v>60</v>
      </c>
      <c r="C9" s="62">
        <v>200</v>
      </c>
      <c r="D9" s="62">
        <v>4.8899999999999997</v>
      </c>
      <c r="E9" s="62">
        <v>7.23</v>
      </c>
      <c r="F9" s="62">
        <v>48.89</v>
      </c>
      <c r="G9" s="63">
        <v>280.14999999999998</v>
      </c>
      <c r="H9" s="63">
        <v>0.03</v>
      </c>
      <c r="I9" s="63"/>
      <c r="J9" s="67">
        <v>36</v>
      </c>
      <c r="K9" s="68">
        <v>25.34</v>
      </c>
      <c r="L9" s="68">
        <v>3.48</v>
      </c>
      <c r="M9" s="68">
        <v>82</v>
      </c>
      <c r="N9" s="68">
        <v>0.7</v>
      </c>
      <c r="O9" s="97">
        <v>11.04</v>
      </c>
    </row>
    <row r="10" spans="1:15" ht="15.75" thickBot="1" x14ac:dyDescent="0.3">
      <c r="A10" s="4">
        <v>288</v>
      </c>
      <c r="B10" s="80" t="s">
        <v>61</v>
      </c>
      <c r="C10" s="64">
        <v>150</v>
      </c>
      <c r="D10" s="64">
        <v>32.51</v>
      </c>
      <c r="E10" s="64">
        <v>20</v>
      </c>
      <c r="F10" s="64"/>
      <c r="G10" s="66">
        <v>310</v>
      </c>
      <c r="H10" s="66">
        <v>0.08</v>
      </c>
      <c r="I10" s="66"/>
      <c r="J10" s="66">
        <v>30</v>
      </c>
      <c r="K10" s="66">
        <v>30</v>
      </c>
      <c r="L10" s="66">
        <v>60</v>
      </c>
      <c r="M10" s="66">
        <v>215</v>
      </c>
      <c r="N10" s="64">
        <v>3</v>
      </c>
      <c r="O10" s="97">
        <v>45.11</v>
      </c>
    </row>
    <row r="11" spans="1:15" ht="15.75" thickBot="1" x14ac:dyDescent="0.3">
      <c r="A11" s="4">
        <v>377</v>
      </c>
      <c r="B11" s="80" t="s">
        <v>64</v>
      </c>
      <c r="C11" s="64">
        <v>200</v>
      </c>
      <c r="D11" s="64">
        <v>0.53</v>
      </c>
      <c r="E11" s="64"/>
      <c r="F11" s="64">
        <v>9.8699999999999992</v>
      </c>
      <c r="G11" s="66">
        <v>41.6</v>
      </c>
      <c r="H11" s="66"/>
      <c r="I11" s="66">
        <v>2.13</v>
      </c>
      <c r="J11" s="66"/>
      <c r="K11" s="66">
        <v>12.27</v>
      </c>
      <c r="L11" s="66">
        <v>15.33</v>
      </c>
      <c r="M11" s="66">
        <v>23.2</v>
      </c>
      <c r="N11" s="64">
        <v>2.13</v>
      </c>
      <c r="O11" s="97">
        <v>4.3600000000000003</v>
      </c>
    </row>
    <row r="12" spans="1:15" ht="15.75" thickBot="1" x14ac:dyDescent="0.3">
      <c r="A12" s="4" t="s">
        <v>58</v>
      </c>
      <c r="B12" s="80" t="s">
        <v>13</v>
      </c>
      <c r="C12" s="64">
        <v>30</v>
      </c>
      <c r="D12" s="64">
        <v>3.16</v>
      </c>
      <c r="E12" s="64">
        <v>0.4</v>
      </c>
      <c r="F12" s="64">
        <v>19.32</v>
      </c>
      <c r="G12" s="66">
        <v>93.52</v>
      </c>
      <c r="H12" s="81">
        <v>0.04</v>
      </c>
      <c r="I12" s="81"/>
      <c r="J12" s="66"/>
      <c r="K12" s="81">
        <v>13.2</v>
      </c>
      <c r="L12" s="66">
        <v>9.1999999999999993</v>
      </c>
      <c r="M12" s="81">
        <v>34.799999999999997</v>
      </c>
      <c r="N12" s="64">
        <v>0.44</v>
      </c>
      <c r="O12" s="99">
        <v>2</v>
      </c>
    </row>
    <row r="13" spans="1:15" ht="15.75" thickBot="1" x14ac:dyDescent="0.3">
      <c r="A13" s="4">
        <v>338</v>
      </c>
      <c r="B13" s="80" t="s">
        <v>69</v>
      </c>
      <c r="C13" s="64">
        <v>150</v>
      </c>
      <c r="D13" s="64">
        <v>0.06</v>
      </c>
      <c r="E13" s="64">
        <v>0.45</v>
      </c>
      <c r="F13" s="64">
        <v>15.45</v>
      </c>
      <c r="G13" s="65">
        <v>70.5</v>
      </c>
      <c r="H13" s="82">
        <v>0.03</v>
      </c>
      <c r="I13" s="82">
        <v>7.5</v>
      </c>
      <c r="J13" s="65"/>
      <c r="K13" s="82">
        <v>18</v>
      </c>
      <c r="L13" s="65">
        <v>28.5</v>
      </c>
      <c r="M13" s="82">
        <v>24</v>
      </c>
      <c r="N13" s="64">
        <v>3.45</v>
      </c>
      <c r="O13" s="97">
        <v>20.79</v>
      </c>
    </row>
    <row r="14" spans="1:15" ht="15.75" thickBot="1" x14ac:dyDescent="0.3">
      <c r="A14" s="4" t="s">
        <v>58</v>
      </c>
      <c r="B14" s="80" t="s">
        <v>79</v>
      </c>
      <c r="C14" s="64">
        <v>20</v>
      </c>
      <c r="D14" s="64">
        <v>1.7</v>
      </c>
      <c r="E14" s="64">
        <v>2.2599999999999998</v>
      </c>
      <c r="F14" s="64">
        <v>13.94</v>
      </c>
      <c r="G14" s="65">
        <v>82.9</v>
      </c>
      <c r="H14" s="82">
        <v>0.02</v>
      </c>
      <c r="I14" s="82"/>
      <c r="J14" s="65">
        <v>13</v>
      </c>
      <c r="K14" s="82">
        <v>3</v>
      </c>
      <c r="L14" s="65">
        <v>8.1999999999999993</v>
      </c>
      <c r="M14" s="82">
        <v>17.399999999999999</v>
      </c>
      <c r="N14" s="64">
        <v>0.2</v>
      </c>
      <c r="O14" s="97">
        <v>9.68</v>
      </c>
    </row>
    <row r="15" spans="1:15" ht="15.75" thickBot="1" x14ac:dyDescent="0.3">
      <c r="A15" s="4"/>
      <c r="B15" s="73" t="s">
        <v>14</v>
      </c>
      <c r="C15" s="64"/>
      <c r="D15" s="3">
        <f>SUM(D8:D14)</f>
        <v>43.52000000000001</v>
      </c>
      <c r="E15" s="3">
        <f>SUM(E8:E14)</f>
        <v>36.43</v>
      </c>
      <c r="F15" s="3">
        <f>SUM(F8:F14)</f>
        <v>109.17999999999999</v>
      </c>
      <c r="G15" s="3">
        <f>SUM(G8:G14)</f>
        <v>943.31999999999994</v>
      </c>
      <c r="H15" s="3">
        <f>SUM(H8:H14)</f>
        <v>0.23</v>
      </c>
      <c r="I15" s="3">
        <f t="shared" ref="I15:J15" si="0">SUM(I8:I12)</f>
        <v>8.7800000000000011</v>
      </c>
      <c r="J15" s="3">
        <f t="shared" si="0"/>
        <v>66</v>
      </c>
      <c r="K15" s="3">
        <f>SUM(K8:K14)</f>
        <v>115.11</v>
      </c>
      <c r="L15" s="3">
        <f>SUM(L8:L14)</f>
        <v>140.85999999999999</v>
      </c>
      <c r="M15" s="3">
        <f>SUM(M8:M14)</f>
        <v>425.02</v>
      </c>
      <c r="N15" s="3">
        <f>SUM(N8:N14)</f>
        <v>10.399999999999999</v>
      </c>
      <c r="O15" s="99">
        <f>O14+O13+O12+O11+O10+O9+O8</f>
        <v>106.99999999999999</v>
      </c>
    </row>
  </sheetData>
  <mergeCells count="6">
    <mergeCell ref="K5:N5"/>
    <mergeCell ref="A5:A6"/>
    <mergeCell ref="B5:B6"/>
    <mergeCell ref="C5:C6"/>
    <mergeCell ref="D5:F5"/>
    <mergeCell ref="H5:J5"/>
  </mergeCells>
  <pageMargins left="0.7" right="0.7" top="0.75" bottom="0.75" header="0.3" footer="0.3"/>
  <pageSetup paperSize="9" scale="78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4"/>
  <sheetViews>
    <sheetView zoomScaleNormal="100" workbookViewId="0">
      <selection activeCell="N18" sqref="N18"/>
    </sheetView>
  </sheetViews>
  <sheetFormatPr defaultRowHeight="15" x14ac:dyDescent="0.25"/>
  <cols>
    <col min="2" max="2" width="31.5703125" customWidth="1"/>
    <col min="3" max="3" width="12.7109375" customWidth="1"/>
    <col min="6" max="6" width="14" customWidth="1"/>
    <col min="7" max="7" width="17" customWidth="1"/>
  </cols>
  <sheetData>
    <row r="1" spans="1:15" x14ac:dyDescent="0.25">
      <c r="B1" s="6" t="s">
        <v>100</v>
      </c>
    </row>
    <row r="2" spans="1:15" x14ac:dyDescent="0.25">
      <c r="B2" s="6" t="s">
        <v>49</v>
      </c>
    </row>
    <row r="3" spans="1:15" x14ac:dyDescent="0.25">
      <c r="F3" s="94"/>
    </row>
    <row r="4" spans="1:15" ht="15.75" thickBot="1" x14ac:dyDescent="0.3"/>
    <row r="5" spans="1:15" ht="51" customHeight="1" thickBot="1" x14ac:dyDescent="0.3">
      <c r="A5" s="130" t="s">
        <v>75</v>
      </c>
      <c r="B5" s="130" t="s">
        <v>0</v>
      </c>
      <c r="C5" s="130" t="s">
        <v>21</v>
      </c>
      <c r="D5" s="132" t="s">
        <v>1</v>
      </c>
      <c r="E5" s="133"/>
      <c r="F5" s="134"/>
      <c r="G5" s="8" t="s">
        <v>2</v>
      </c>
      <c r="H5" s="128" t="s">
        <v>4</v>
      </c>
      <c r="I5" s="129"/>
      <c r="J5" s="135"/>
      <c r="K5" s="128" t="s">
        <v>5</v>
      </c>
      <c r="L5" s="129"/>
      <c r="M5" s="129"/>
      <c r="N5" s="129"/>
      <c r="O5" s="97" t="s">
        <v>99</v>
      </c>
    </row>
    <row r="6" spans="1:15" ht="15.75" thickBot="1" x14ac:dyDescent="0.3">
      <c r="A6" s="131"/>
      <c r="B6" s="136"/>
      <c r="C6" s="131"/>
      <c r="D6" s="87" t="s">
        <v>17</v>
      </c>
      <c r="E6" s="74" t="s">
        <v>18</v>
      </c>
      <c r="F6" s="87" t="s">
        <v>19</v>
      </c>
      <c r="G6" s="2" t="s">
        <v>3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76" t="s">
        <v>12</v>
      </c>
      <c r="O6" s="95"/>
    </row>
    <row r="7" spans="1:15" ht="15.75" thickBot="1" x14ac:dyDescent="0.3">
      <c r="A7" s="75"/>
      <c r="B7" s="10" t="s">
        <v>15</v>
      </c>
      <c r="C7" s="76"/>
      <c r="D7" s="88"/>
      <c r="E7" s="86"/>
      <c r="F7" s="88"/>
      <c r="G7" s="2"/>
      <c r="H7" s="2"/>
      <c r="I7" s="2"/>
      <c r="J7" s="2"/>
      <c r="K7" s="2"/>
      <c r="L7" s="2"/>
      <c r="M7" s="2"/>
      <c r="N7" s="3"/>
      <c r="O7" s="95"/>
    </row>
    <row r="8" spans="1:15" ht="15.75" thickBot="1" x14ac:dyDescent="0.3">
      <c r="A8" s="4">
        <v>112</v>
      </c>
      <c r="B8" s="78" t="s">
        <v>96</v>
      </c>
      <c r="C8" s="66">
        <v>300</v>
      </c>
      <c r="D8" s="66">
        <v>3.08</v>
      </c>
      <c r="E8" s="66">
        <v>3.34</v>
      </c>
      <c r="F8" s="66">
        <v>18.829999999999998</v>
      </c>
      <c r="G8" s="66">
        <v>130.80000000000001</v>
      </c>
      <c r="H8" s="66">
        <v>0.11</v>
      </c>
      <c r="I8" s="66">
        <v>7.29</v>
      </c>
      <c r="J8" s="66"/>
      <c r="K8" s="66">
        <v>28.56</v>
      </c>
      <c r="L8" s="66">
        <v>35.4</v>
      </c>
      <c r="M8" s="66">
        <v>69.27</v>
      </c>
      <c r="N8" s="64">
        <v>1.2</v>
      </c>
      <c r="O8" s="97">
        <v>30.66</v>
      </c>
    </row>
    <row r="9" spans="1:15" ht="15.75" customHeight="1" thickBot="1" x14ac:dyDescent="0.3">
      <c r="A9" s="4">
        <v>15</v>
      </c>
      <c r="B9" s="80" t="s">
        <v>80</v>
      </c>
      <c r="C9" s="64">
        <v>30</v>
      </c>
      <c r="D9" s="64">
        <v>6.96</v>
      </c>
      <c r="E9" s="64">
        <v>8.85</v>
      </c>
      <c r="F9" s="64"/>
      <c r="G9" s="66">
        <v>107.49</v>
      </c>
      <c r="H9" s="66">
        <v>0.02</v>
      </c>
      <c r="I9" s="66">
        <v>0.21</v>
      </c>
      <c r="J9" s="66">
        <v>78</v>
      </c>
      <c r="K9" s="66">
        <v>10.5</v>
      </c>
      <c r="L9" s="66">
        <v>264</v>
      </c>
      <c r="M9" s="66">
        <v>150</v>
      </c>
      <c r="N9" s="64">
        <v>0.3</v>
      </c>
      <c r="O9" s="99">
        <v>18.899999999999999</v>
      </c>
    </row>
    <row r="10" spans="1:15" ht="15.75" thickBot="1" x14ac:dyDescent="0.3">
      <c r="A10" s="4">
        <v>376</v>
      </c>
      <c r="B10" s="80" t="s">
        <v>16</v>
      </c>
      <c r="C10" s="64">
        <v>200</v>
      </c>
      <c r="D10" s="64">
        <v>0.53</v>
      </c>
      <c r="E10" s="64"/>
      <c r="F10" s="64">
        <v>9.4700000000000006</v>
      </c>
      <c r="G10" s="65">
        <v>40</v>
      </c>
      <c r="H10" s="9"/>
      <c r="I10" s="9">
        <v>0.27</v>
      </c>
      <c r="J10" s="9"/>
      <c r="K10" s="9">
        <v>11.73</v>
      </c>
      <c r="L10" s="9">
        <v>13.6</v>
      </c>
      <c r="M10" s="9">
        <v>22.13</v>
      </c>
      <c r="N10" s="9">
        <v>2.13</v>
      </c>
      <c r="O10" s="97">
        <v>2.44</v>
      </c>
    </row>
    <row r="11" spans="1:15" ht="15.75" thickBot="1" x14ac:dyDescent="0.3">
      <c r="A11" s="4" t="s">
        <v>58</v>
      </c>
      <c r="B11" s="80" t="s">
        <v>67</v>
      </c>
      <c r="C11" s="64">
        <v>100</v>
      </c>
      <c r="D11" s="64">
        <v>5.13</v>
      </c>
      <c r="E11" s="64">
        <v>1.88</v>
      </c>
      <c r="F11" s="64">
        <v>7.38</v>
      </c>
      <c r="G11" s="66">
        <v>66.88</v>
      </c>
      <c r="H11" s="66">
        <v>0.04</v>
      </c>
      <c r="I11" s="66">
        <v>0.75</v>
      </c>
      <c r="J11" s="66">
        <v>12.5</v>
      </c>
      <c r="K11" s="66">
        <v>18.75</v>
      </c>
      <c r="L11" s="66">
        <v>155</v>
      </c>
      <c r="M11" s="66">
        <v>118.75</v>
      </c>
      <c r="N11" s="64">
        <v>0.13</v>
      </c>
      <c r="O11" s="99">
        <v>29</v>
      </c>
    </row>
    <row r="12" spans="1:15" ht="15.75" thickBot="1" x14ac:dyDescent="0.3">
      <c r="A12" s="4" t="s">
        <v>58</v>
      </c>
      <c r="B12" s="80" t="s">
        <v>13</v>
      </c>
      <c r="C12" s="64">
        <v>30</v>
      </c>
      <c r="D12" s="64">
        <v>3.16</v>
      </c>
      <c r="E12" s="64">
        <v>0.4</v>
      </c>
      <c r="F12" s="64">
        <v>19.32</v>
      </c>
      <c r="G12" s="66">
        <v>93.52</v>
      </c>
      <c r="H12" s="81">
        <v>0.04</v>
      </c>
      <c r="I12" s="66"/>
      <c r="J12" s="81"/>
      <c r="K12" s="66">
        <v>13.2</v>
      </c>
      <c r="L12" s="81">
        <v>9.1999999999999993</v>
      </c>
      <c r="M12" s="66">
        <v>34.799999999999997</v>
      </c>
      <c r="N12" s="84">
        <v>0.44</v>
      </c>
      <c r="O12" s="99">
        <v>2</v>
      </c>
    </row>
    <row r="13" spans="1:15" ht="15.75" thickBot="1" x14ac:dyDescent="0.3">
      <c r="A13" s="4" t="s">
        <v>58</v>
      </c>
      <c r="B13" s="80" t="s">
        <v>81</v>
      </c>
      <c r="C13" s="64">
        <v>50</v>
      </c>
      <c r="D13" s="64">
        <v>1.7</v>
      </c>
      <c r="E13" s="64">
        <v>2.2599999999999998</v>
      </c>
      <c r="F13" s="64">
        <v>13.94</v>
      </c>
      <c r="G13" s="65">
        <v>82.9</v>
      </c>
      <c r="H13" s="82">
        <v>0.02</v>
      </c>
      <c r="I13" s="65"/>
      <c r="J13" s="82">
        <v>13</v>
      </c>
      <c r="K13" s="65">
        <v>3</v>
      </c>
      <c r="L13" s="82">
        <v>8.1999999999999993</v>
      </c>
      <c r="M13" s="65">
        <v>17.399999999999999</v>
      </c>
      <c r="N13" s="82">
        <v>0.2</v>
      </c>
      <c r="O13" s="97">
        <v>24</v>
      </c>
    </row>
    <row r="14" spans="1:15" ht="15.75" thickBot="1" x14ac:dyDescent="0.3">
      <c r="A14" s="4"/>
      <c r="B14" s="73" t="s">
        <v>14</v>
      </c>
      <c r="C14" s="64"/>
      <c r="D14" s="3">
        <f t="shared" ref="D14:J14" si="0">SUM(D8:D12)</f>
        <v>18.86</v>
      </c>
      <c r="E14" s="3">
        <f>SUM(E8:E13)</f>
        <v>16.73</v>
      </c>
      <c r="F14" s="3">
        <f>SUM(F8:F13)</f>
        <v>68.94</v>
      </c>
      <c r="G14" s="3">
        <f>SUM(G8:G13)</f>
        <v>521.59</v>
      </c>
      <c r="H14" s="3">
        <f>SUM(H8:H13)</f>
        <v>0.23</v>
      </c>
      <c r="I14" s="3">
        <f t="shared" si="0"/>
        <v>8.52</v>
      </c>
      <c r="J14" s="3">
        <f t="shared" si="0"/>
        <v>90.5</v>
      </c>
      <c r="K14" s="3">
        <f>SUM(K8:K13)</f>
        <v>85.740000000000009</v>
      </c>
      <c r="L14" s="3">
        <f>SUM(L8:L13)</f>
        <v>485.4</v>
      </c>
      <c r="M14" s="3">
        <f>SUM(M8:M13)</f>
        <v>412.34999999999997</v>
      </c>
      <c r="N14" s="3">
        <f>SUM(N8:N13)</f>
        <v>4.4000000000000004</v>
      </c>
      <c r="O14" s="99">
        <f>O13+O12+O11+O10+O9+O8</f>
        <v>107</v>
      </c>
    </row>
  </sheetData>
  <mergeCells count="6">
    <mergeCell ref="K5:N5"/>
    <mergeCell ref="A5:A6"/>
    <mergeCell ref="B5:B6"/>
    <mergeCell ref="C5:C6"/>
    <mergeCell ref="D5:F5"/>
    <mergeCell ref="H5:J5"/>
  </mergeCells>
  <pageMargins left="0.7" right="0.7" top="0.75" bottom="0.75" header="0.3" footer="0.3"/>
  <pageSetup paperSize="9" scale="78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5"/>
  <sheetViews>
    <sheetView zoomScaleNormal="100" workbookViewId="0">
      <selection activeCell="B16" sqref="B16"/>
    </sheetView>
  </sheetViews>
  <sheetFormatPr defaultRowHeight="15" x14ac:dyDescent="0.25"/>
  <cols>
    <col min="2" max="2" width="30.85546875" customWidth="1"/>
    <col min="3" max="3" width="12.7109375" customWidth="1"/>
    <col min="6" max="6" width="12.7109375" customWidth="1"/>
    <col min="7" max="7" width="16.28515625" customWidth="1"/>
  </cols>
  <sheetData>
    <row r="1" spans="1:15" x14ac:dyDescent="0.25">
      <c r="B1" s="6" t="s">
        <v>100</v>
      </c>
    </row>
    <row r="2" spans="1:15" x14ac:dyDescent="0.25">
      <c r="B2" s="6" t="s">
        <v>23</v>
      </c>
    </row>
    <row r="4" spans="1:15" ht="15.75" thickBot="1" x14ac:dyDescent="0.3"/>
    <row r="5" spans="1:15" ht="40.5" customHeight="1" thickBot="1" x14ac:dyDescent="0.3">
      <c r="A5" s="130" t="s">
        <v>75</v>
      </c>
      <c r="B5" s="130" t="s">
        <v>0</v>
      </c>
      <c r="C5" s="130" t="s">
        <v>21</v>
      </c>
      <c r="D5" s="132" t="s">
        <v>1</v>
      </c>
      <c r="E5" s="133"/>
      <c r="F5" s="134"/>
      <c r="G5" s="8" t="s">
        <v>2</v>
      </c>
      <c r="H5" s="128" t="s">
        <v>4</v>
      </c>
      <c r="I5" s="129"/>
      <c r="J5" s="135"/>
      <c r="K5" s="128" t="s">
        <v>5</v>
      </c>
      <c r="L5" s="129"/>
      <c r="M5" s="129"/>
      <c r="N5" s="129"/>
      <c r="O5" s="97" t="s">
        <v>99</v>
      </c>
    </row>
    <row r="6" spans="1:15" ht="15.75" thickBot="1" x14ac:dyDescent="0.3">
      <c r="A6" s="131"/>
      <c r="B6" s="131"/>
      <c r="C6" s="131"/>
      <c r="D6" s="74" t="s">
        <v>17</v>
      </c>
      <c r="E6" s="74" t="s">
        <v>18</v>
      </c>
      <c r="F6" s="74" t="s">
        <v>19</v>
      </c>
      <c r="G6" s="2" t="s">
        <v>3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76" t="s">
        <v>12</v>
      </c>
      <c r="O6" s="95"/>
    </row>
    <row r="7" spans="1:15" ht="15.75" thickBot="1" x14ac:dyDescent="0.3">
      <c r="A7" s="75"/>
      <c r="B7" s="76" t="s">
        <v>15</v>
      </c>
      <c r="C7" s="76"/>
      <c r="D7" s="77"/>
      <c r="E7" s="77"/>
      <c r="F7" s="77"/>
      <c r="G7" s="2"/>
      <c r="H7" s="2"/>
      <c r="I7" s="2"/>
      <c r="J7" s="2"/>
      <c r="K7" s="2"/>
      <c r="L7" s="2"/>
      <c r="M7" s="2"/>
      <c r="N7" s="3"/>
      <c r="O7" s="95"/>
    </row>
    <row r="8" spans="1:15" ht="15.75" thickBot="1" x14ac:dyDescent="0.3">
      <c r="A8" s="71">
        <v>24</v>
      </c>
      <c r="B8" s="78" t="s">
        <v>68</v>
      </c>
      <c r="C8" s="63">
        <v>100</v>
      </c>
      <c r="D8" s="63">
        <v>0.93</v>
      </c>
      <c r="E8" s="63">
        <v>6.13</v>
      </c>
      <c r="F8" s="63">
        <v>2.87</v>
      </c>
      <c r="G8" s="63">
        <v>70.41</v>
      </c>
      <c r="H8" s="63">
        <v>0.04</v>
      </c>
      <c r="I8" s="63">
        <v>18.05</v>
      </c>
      <c r="J8" s="63"/>
      <c r="K8" s="63">
        <v>16.66</v>
      </c>
      <c r="L8" s="63">
        <v>24.67</v>
      </c>
      <c r="M8" s="63">
        <v>26.22</v>
      </c>
      <c r="N8" s="62">
        <v>0.73</v>
      </c>
      <c r="O8" s="96">
        <v>14.53</v>
      </c>
    </row>
    <row r="9" spans="1:15" ht="15.75" thickBot="1" x14ac:dyDescent="0.3">
      <c r="A9" s="9">
        <v>309</v>
      </c>
      <c r="B9" s="79" t="s">
        <v>63</v>
      </c>
      <c r="C9" s="62">
        <v>200</v>
      </c>
      <c r="D9" s="62">
        <v>7.14</v>
      </c>
      <c r="E9" s="62">
        <v>10.5</v>
      </c>
      <c r="F9" s="62">
        <v>39.9</v>
      </c>
      <c r="G9" s="63">
        <v>282.66000000000003</v>
      </c>
      <c r="H9" s="68">
        <v>0.08</v>
      </c>
      <c r="I9" s="68"/>
      <c r="J9" s="68"/>
      <c r="K9" s="68">
        <v>10.5</v>
      </c>
      <c r="L9" s="68">
        <v>16.8</v>
      </c>
      <c r="M9" s="68">
        <v>48.3</v>
      </c>
      <c r="N9" s="69">
        <v>1.05</v>
      </c>
      <c r="O9" s="96">
        <v>9.0399999999999991</v>
      </c>
    </row>
    <row r="10" spans="1:15" ht="15.75" thickBot="1" x14ac:dyDescent="0.3">
      <c r="A10" s="4">
        <v>294</v>
      </c>
      <c r="B10" s="80" t="s">
        <v>82</v>
      </c>
      <c r="C10" s="64">
        <v>70</v>
      </c>
      <c r="D10" s="64">
        <v>12.21</v>
      </c>
      <c r="E10" s="64">
        <v>11.73</v>
      </c>
      <c r="F10" s="64">
        <v>11.4</v>
      </c>
      <c r="G10" s="66">
        <v>200.2</v>
      </c>
      <c r="H10" s="66">
        <v>0.14000000000000001</v>
      </c>
      <c r="I10" s="66">
        <v>0.63</v>
      </c>
      <c r="J10" s="66">
        <v>37.659999999999997</v>
      </c>
      <c r="K10" s="66">
        <v>15.54</v>
      </c>
      <c r="L10" s="66">
        <v>41.85</v>
      </c>
      <c r="M10" s="66">
        <v>56</v>
      </c>
      <c r="N10" s="64">
        <v>2.5299999999999998</v>
      </c>
      <c r="O10" s="96">
        <v>17.649999999999999</v>
      </c>
    </row>
    <row r="11" spans="1:15" ht="15.75" thickBot="1" x14ac:dyDescent="0.3">
      <c r="A11" s="4">
        <v>383</v>
      </c>
      <c r="B11" s="80" t="s">
        <v>83</v>
      </c>
      <c r="C11" s="64">
        <v>200</v>
      </c>
      <c r="D11" s="64">
        <v>3.67</v>
      </c>
      <c r="E11" s="64">
        <v>2.6</v>
      </c>
      <c r="F11" s="64">
        <v>25.09</v>
      </c>
      <c r="G11" s="66">
        <v>138.4</v>
      </c>
      <c r="H11" s="66">
        <v>0.03</v>
      </c>
      <c r="I11" s="66">
        <v>0.38</v>
      </c>
      <c r="J11" s="66">
        <v>9.5</v>
      </c>
      <c r="K11" s="66">
        <v>18</v>
      </c>
      <c r="L11" s="66">
        <v>127.99</v>
      </c>
      <c r="M11" s="66">
        <v>117.86</v>
      </c>
      <c r="N11" s="64">
        <v>0.64</v>
      </c>
      <c r="O11" s="96">
        <v>11.38</v>
      </c>
    </row>
    <row r="12" spans="1:15" ht="15.75" thickBot="1" x14ac:dyDescent="0.3">
      <c r="A12" s="4" t="s">
        <v>58</v>
      </c>
      <c r="B12" s="80" t="s">
        <v>13</v>
      </c>
      <c r="C12" s="64">
        <v>30</v>
      </c>
      <c r="D12" s="64">
        <v>3.16</v>
      </c>
      <c r="E12" s="64">
        <v>0.4</v>
      </c>
      <c r="F12" s="64">
        <v>19.32</v>
      </c>
      <c r="G12" s="81">
        <v>93.52</v>
      </c>
      <c r="H12" s="66">
        <v>0.04</v>
      </c>
      <c r="I12" s="81"/>
      <c r="J12" s="66"/>
      <c r="K12" s="81">
        <v>13.2</v>
      </c>
      <c r="L12" s="66">
        <v>9.1999999999999993</v>
      </c>
      <c r="M12" s="81">
        <v>34.799999999999997</v>
      </c>
      <c r="N12" s="64">
        <v>0.44</v>
      </c>
      <c r="O12" s="98">
        <v>2</v>
      </c>
    </row>
    <row r="13" spans="1:15" ht="15.75" thickBot="1" x14ac:dyDescent="0.3">
      <c r="A13" s="4" t="s">
        <v>58</v>
      </c>
      <c r="B13" s="80" t="s">
        <v>84</v>
      </c>
      <c r="C13" s="64">
        <v>30</v>
      </c>
      <c r="D13" s="64">
        <v>1.7</v>
      </c>
      <c r="E13" s="64">
        <v>2.2599999999999998</v>
      </c>
      <c r="F13" s="65">
        <v>13.94</v>
      </c>
      <c r="G13" s="82">
        <v>82.9</v>
      </c>
      <c r="H13" s="83">
        <v>0.02</v>
      </c>
      <c r="I13" s="82"/>
      <c r="J13" s="83">
        <v>13</v>
      </c>
      <c r="K13" s="82">
        <v>3</v>
      </c>
      <c r="L13" s="83">
        <v>8.1999999999999993</v>
      </c>
      <c r="M13" s="82">
        <v>17.399999999999999</v>
      </c>
      <c r="N13" s="84">
        <v>0.2</v>
      </c>
      <c r="O13" s="98">
        <v>26.4</v>
      </c>
    </row>
    <row r="14" spans="1:15" ht="15.75" thickBot="1" x14ac:dyDescent="0.3">
      <c r="A14" s="4" t="s">
        <v>58</v>
      </c>
      <c r="B14" s="80" t="s">
        <v>85</v>
      </c>
      <c r="C14" s="64">
        <v>40</v>
      </c>
      <c r="D14" s="64">
        <v>7.5</v>
      </c>
      <c r="E14" s="64">
        <v>4</v>
      </c>
      <c r="F14" s="64">
        <v>5.75</v>
      </c>
      <c r="G14" s="65">
        <v>89</v>
      </c>
      <c r="H14" s="82">
        <v>0.02</v>
      </c>
      <c r="I14" s="65">
        <v>0.25</v>
      </c>
      <c r="J14" s="82">
        <v>20</v>
      </c>
      <c r="K14" s="82">
        <v>10.5</v>
      </c>
      <c r="L14" s="82">
        <v>74</v>
      </c>
      <c r="M14" s="82">
        <v>99</v>
      </c>
      <c r="N14" s="82">
        <v>0.2</v>
      </c>
      <c r="O14" s="98">
        <v>26</v>
      </c>
    </row>
    <row r="15" spans="1:15" ht="15.75" thickBot="1" x14ac:dyDescent="0.3">
      <c r="A15" s="4"/>
      <c r="B15" s="73" t="s">
        <v>14</v>
      </c>
      <c r="C15" s="64"/>
      <c r="D15" s="3">
        <f t="shared" ref="D15:I15" si="0">SUM(D8:D14)</f>
        <v>36.31</v>
      </c>
      <c r="E15" s="3">
        <f t="shared" si="0"/>
        <v>37.619999999999997</v>
      </c>
      <c r="F15" s="3">
        <f t="shared" si="0"/>
        <v>118.26999999999998</v>
      </c>
      <c r="G15" s="3">
        <f t="shared" si="0"/>
        <v>957.08999999999992</v>
      </c>
      <c r="H15" s="3">
        <f t="shared" si="0"/>
        <v>0.37000000000000005</v>
      </c>
      <c r="I15" s="3">
        <f t="shared" si="0"/>
        <v>19.309999999999999</v>
      </c>
      <c r="J15" s="3">
        <f t="shared" ref="J15" si="1">SUM(J8:J12)</f>
        <v>47.16</v>
      </c>
      <c r="K15" s="3">
        <f>SUM(K8:K14)</f>
        <v>87.4</v>
      </c>
      <c r="L15" s="3">
        <f>SUM(L8:L14)</f>
        <v>302.70999999999998</v>
      </c>
      <c r="M15" s="3">
        <f>SUM(M8:M14)</f>
        <v>399.58</v>
      </c>
      <c r="N15" s="3">
        <f>SUM(N8:N14)</f>
        <v>5.79</v>
      </c>
      <c r="O15" s="98">
        <f>O14+O13+O12+O11+O10+O9+O8</f>
        <v>107</v>
      </c>
    </row>
  </sheetData>
  <mergeCells count="6">
    <mergeCell ref="K5:N5"/>
    <mergeCell ref="A5:A6"/>
    <mergeCell ref="B5:B6"/>
    <mergeCell ref="C5:C6"/>
    <mergeCell ref="D5:F5"/>
    <mergeCell ref="H5:J5"/>
  </mergeCells>
  <pageMargins left="0.7" right="0.7" top="0.75" bottom="0.75" header="0.3" footer="0.3"/>
  <pageSetup paperSize="9" scale="79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4"/>
  <sheetViews>
    <sheetView zoomScaleNormal="100" workbookViewId="0">
      <selection activeCell="B3" sqref="B3"/>
    </sheetView>
  </sheetViews>
  <sheetFormatPr defaultRowHeight="15" x14ac:dyDescent="0.25"/>
  <cols>
    <col min="2" max="2" width="31.85546875" customWidth="1"/>
    <col min="3" max="3" width="12.85546875" customWidth="1"/>
    <col min="6" max="6" width="14" customWidth="1"/>
    <col min="7" max="7" width="17.85546875" customWidth="1"/>
  </cols>
  <sheetData>
    <row r="1" spans="1:15" x14ac:dyDescent="0.25">
      <c r="B1" s="6" t="s">
        <v>100</v>
      </c>
    </row>
    <row r="2" spans="1:15" x14ac:dyDescent="0.25">
      <c r="B2" s="6" t="s">
        <v>22</v>
      </c>
    </row>
    <row r="4" spans="1:15" ht="15.75" thickBot="1" x14ac:dyDescent="0.3"/>
    <row r="5" spans="1:15" ht="42" customHeight="1" thickBot="1" x14ac:dyDescent="0.3">
      <c r="A5" s="130" t="s">
        <v>75</v>
      </c>
      <c r="B5" s="130" t="s">
        <v>0</v>
      </c>
      <c r="C5" s="130" t="s">
        <v>21</v>
      </c>
      <c r="D5" s="132" t="s">
        <v>1</v>
      </c>
      <c r="E5" s="133"/>
      <c r="F5" s="134"/>
      <c r="G5" s="7" t="s">
        <v>2</v>
      </c>
      <c r="H5" s="128" t="s">
        <v>4</v>
      </c>
      <c r="I5" s="129"/>
      <c r="J5" s="135"/>
      <c r="K5" s="128" t="s">
        <v>5</v>
      </c>
      <c r="L5" s="129"/>
      <c r="M5" s="129"/>
      <c r="N5" s="129"/>
      <c r="O5" s="97" t="s">
        <v>99</v>
      </c>
    </row>
    <row r="6" spans="1:15" ht="15.75" thickBot="1" x14ac:dyDescent="0.3">
      <c r="A6" s="131"/>
      <c r="B6" s="131"/>
      <c r="C6" s="131"/>
      <c r="D6" s="74" t="s">
        <v>17</v>
      </c>
      <c r="E6" s="74" t="s">
        <v>18</v>
      </c>
      <c r="F6" s="74" t="s">
        <v>19</v>
      </c>
      <c r="G6" s="8" t="s">
        <v>3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76" t="s">
        <v>12</v>
      </c>
      <c r="O6" s="95"/>
    </row>
    <row r="7" spans="1:15" ht="15.75" thickBot="1" x14ac:dyDescent="0.3">
      <c r="A7" s="85"/>
      <c r="B7" s="76" t="s">
        <v>15</v>
      </c>
      <c r="C7" s="76"/>
      <c r="D7" s="86"/>
      <c r="E7" s="86"/>
      <c r="F7" s="86"/>
      <c r="G7" s="2"/>
      <c r="H7" s="2"/>
      <c r="I7" s="2"/>
      <c r="J7" s="2"/>
      <c r="K7" s="2"/>
      <c r="L7" s="2"/>
      <c r="M7" s="2"/>
      <c r="N7" s="3"/>
      <c r="O7" s="95"/>
    </row>
    <row r="8" spans="1:15" ht="15.75" thickBot="1" x14ac:dyDescent="0.3">
      <c r="A8" s="4">
        <v>59</v>
      </c>
      <c r="B8" s="72" t="s">
        <v>86</v>
      </c>
      <c r="C8" s="81">
        <v>100</v>
      </c>
      <c r="D8" s="66">
        <v>0.86</v>
      </c>
      <c r="E8" s="81">
        <v>5.22</v>
      </c>
      <c r="F8" s="66">
        <v>7.87</v>
      </c>
      <c r="G8" s="81">
        <v>104.3</v>
      </c>
      <c r="H8" s="66">
        <v>0.05</v>
      </c>
      <c r="I8" s="66">
        <v>6.95</v>
      </c>
      <c r="J8" s="66"/>
      <c r="K8" s="66">
        <v>24</v>
      </c>
      <c r="L8" s="66">
        <v>21.19</v>
      </c>
      <c r="M8" s="66">
        <v>33.979999999999997</v>
      </c>
      <c r="N8" s="64">
        <v>1.32</v>
      </c>
      <c r="O8" s="97">
        <v>10.19</v>
      </c>
    </row>
    <row r="9" spans="1:15" ht="15.75" thickBot="1" x14ac:dyDescent="0.3">
      <c r="A9" s="4">
        <v>312</v>
      </c>
      <c r="B9" s="89" t="s">
        <v>87</v>
      </c>
      <c r="C9" s="82">
        <v>200</v>
      </c>
      <c r="D9" s="65">
        <v>4.0999999999999996</v>
      </c>
      <c r="E9" s="82">
        <v>3.1</v>
      </c>
      <c r="F9" s="65">
        <v>25.5</v>
      </c>
      <c r="G9" s="82">
        <v>146.30000000000001</v>
      </c>
      <c r="H9" s="66">
        <v>1.54</v>
      </c>
      <c r="I9" s="66">
        <v>5</v>
      </c>
      <c r="J9" s="66">
        <v>44.2</v>
      </c>
      <c r="K9" s="66">
        <v>35.6</v>
      </c>
      <c r="L9" s="66">
        <v>51</v>
      </c>
      <c r="M9" s="66">
        <v>102.6</v>
      </c>
      <c r="N9" s="64">
        <v>1.1399999999999999</v>
      </c>
      <c r="O9" s="97">
        <v>15.77</v>
      </c>
    </row>
    <row r="10" spans="1:15" ht="15.75" thickBot="1" x14ac:dyDescent="0.3">
      <c r="A10" s="4">
        <v>230</v>
      </c>
      <c r="B10" s="89" t="s">
        <v>88</v>
      </c>
      <c r="C10" s="82">
        <v>120</v>
      </c>
      <c r="D10" s="65">
        <v>16.670000000000002</v>
      </c>
      <c r="E10" s="82">
        <v>16.14</v>
      </c>
      <c r="F10" s="65">
        <v>4.8</v>
      </c>
      <c r="G10" s="82">
        <v>235.63</v>
      </c>
      <c r="H10" s="66">
        <v>0.13</v>
      </c>
      <c r="I10" s="66">
        <v>1.7</v>
      </c>
      <c r="J10" s="66">
        <v>53.45</v>
      </c>
      <c r="K10" s="66">
        <v>46.48</v>
      </c>
      <c r="L10" s="66">
        <v>46.82</v>
      </c>
      <c r="M10" s="66">
        <v>206.28</v>
      </c>
      <c r="N10" s="64">
        <v>0.9</v>
      </c>
      <c r="O10" s="97">
        <v>46.55</v>
      </c>
    </row>
    <row r="11" spans="1:15" ht="15.75" thickBot="1" x14ac:dyDescent="0.3">
      <c r="A11" s="4">
        <v>348</v>
      </c>
      <c r="B11" s="80" t="s">
        <v>89</v>
      </c>
      <c r="C11" s="70">
        <v>200</v>
      </c>
      <c r="D11" s="64">
        <v>0.78</v>
      </c>
      <c r="E11" s="64">
        <v>0.05</v>
      </c>
      <c r="F11" s="64">
        <v>27.63</v>
      </c>
      <c r="G11" s="66">
        <v>114.8</v>
      </c>
      <c r="H11" s="66">
        <v>0.02</v>
      </c>
      <c r="I11" s="66">
        <v>0.6</v>
      </c>
      <c r="J11" s="66"/>
      <c r="K11" s="66">
        <v>17.559999999999999</v>
      </c>
      <c r="L11" s="66">
        <v>32.32</v>
      </c>
      <c r="M11" s="66">
        <v>21.9</v>
      </c>
      <c r="N11" s="64">
        <v>0.48</v>
      </c>
      <c r="O11" s="97">
        <v>11.76</v>
      </c>
    </row>
    <row r="12" spans="1:15" ht="15.75" thickBot="1" x14ac:dyDescent="0.3">
      <c r="A12" s="4" t="s">
        <v>58</v>
      </c>
      <c r="B12" s="80" t="s">
        <v>13</v>
      </c>
      <c r="C12" s="64">
        <v>30</v>
      </c>
      <c r="D12" s="64">
        <v>3.16</v>
      </c>
      <c r="E12" s="64">
        <v>0.4</v>
      </c>
      <c r="F12" s="64">
        <v>19.32</v>
      </c>
      <c r="G12" s="81">
        <v>93.52</v>
      </c>
      <c r="H12" s="66">
        <v>0.04</v>
      </c>
      <c r="I12" s="66"/>
      <c r="J12" s="66"/>
      <c r="K12" s="66">
        <v>13.2</v>
      </c>
      <c r="L12" s="66">
        <v>9.1999999999999993</v>
      </c>
      <c r="M12" s="66">
        <v>34.799999999999997</v>
      </c>
      <c r="N12" s="64">
        <v>0.44</v>
      </c>
      <c r="O12" s="99">
        <v>2</v>
      </c>
    </row>
    <row r="13" spans="1:15" ht="15.75" thickBot="1" x14ac:dyDescent="0.3">
      <c r="A13" s="4" t="s">
        <v>58</v>
      </c>
      <c r="B13" s="80" t="s">
        <v>69</v>
      </c>
      <c r="C13" s="64">
        <v>250</v>
      </c>
      <c r="D13" s="64">
        <v>3.75</v>
      </c>
      <c r="E13" s="64">
        <v>1.25</v>
      </c>
      <c r="F13" s="65">
        <v>52.5</v>
      </c>
      <c r="G13" s="82">
        <v>240</v>
      </c>
      <c r="H13" s="62">
        <v>0.1</v>
      </c>
      <c r="I13" s="9">
        <v>25</v>
      </c>
      <c r="J13" s="9"/>
      <c r="K13" s="9">
        <v>105</v>
      </c>
      <c r="L13" s="9">
        <v>20</v>
      </c>
      <c r="M13" s="9">
        <v>70</v>
      </c>
      <c r="N13" s="9">
        <v>1.5</v>
      </c>
      <c r="O13" s="97">
        <v>20.73</v>
      </c>
    </row>
    <row r="14" spans="1:15" ht="15.75" thickBot="1" x14ac:dyDescent="0.3">
      <c r="A14" s="4"/>
      <c r="B14" s="73" t="s">
        <v>14</v>
      </c>
      <c r="C14" s="3"/>
      <c r="D14" s="3">
        <f t="shared" ref="D14:N14" si="0">SUM(D8:D13)</f>
        <v>29.320000000000004</v>
      </c>
      <c r="E14" s="3">
        <f t="shared" si="0"/>
        <v>26.16</v>
      </c>
      <c r="F14" s="3">
        <f t="shared" si="0"/>
        <v>137.62</v>
      </c>
      <c r="G14" s="3">
        <f t="shared" si="0"/>
        <v>934.55</v>
      </c>
      <c r="H14" s="3">
        <f t="shared" si="0"/>
        <v>1.8800000000000003</v>
      </c>
      <c r="I14" s="3">
        <f t="shared" si="0"/>
        <v>39.25</v>
      </c>
      <c r="J14" s="3">
        <f t="shared" si="0"/>
        <v>97.65</v>
      </c>
      <c r="K14" s="3">
        <f t="shared" si="0"/>
        <v>241.84</v>
      </c>
      <c r="L14" s="3">
        <f t="shared" si="0"/>
        <v>180.52999999999997</v>
      </c>
      <c r="M14" s="3">
        <f t="shared" si="0"/>
        <v>469.56</v>
      </c>
      <c r="N14" s="3">
        <f t="shared" si="0"/>
        <v>5.78</v>
      </c>
      <c r="O14" s="99">
        <f>O13+O12+O11+O10+O9+O8</f>
        <v>106.99999999999999</v>
      </c>
    </row>
  </sheetData>
  <mergeCells count="6">
    <mergeCell ref="K5:N5"/>
    <mergeCell ref="A5:A6"/>
    <mergeCell ref="B5:B6"/>
    <mergeCell ref="C5:C6"/>
    <mergeCell ref="D5:F5"/>
    <mergeCell ref="H5:J5"/>
  </mergeCells>
  <pageMargins left="0.7" right="0.7" top="0.75" bottom="0.75" header="0.3" footer="0.3"/>
  <pageSetup paperSize="9" scale="78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3"/>
  <sheetViews>
    <sheetView zoomScaleNormal="100" workbookViewId="0">
      <selection activeCell="O13" sqref="O13"/>
    </sheetView>
  </sheetViews>
  <sheetFormatPr defaultRowHeight="15" x14ac:dyDescent="0.25"/>
  <cols>
    <col min="2" max="2" width="30.7109375" customWidth="1"/>
    <col min="3" max="3" width="13.5703125" customWidth="1"/>
    <col min="4" max="4" width="10.28515625" customWidth="1"/>
    <col min="6" max="6" width="13.42578125" customWidth="1"/>
    <col min="7" max="7" width="18.85546875" customWidth="1"/>
  </cols>
  <sheetData>
    <row r="1" spans="1:15" x14ac:dyDescent="0.25">
      <c r="B1" s="6" t="s">
        <v>100</v>
      </c>
    </row>
    <row r="2" spans="1:15" ht="15.75" thickBot="1" x14ac:dyDescent="0.3">
      <c r="B2" s="6" t="s">
        <v>90</v>
      </c>
    </row>
    <row r="3" spans="1:15" ht="42" customHeight="1" thickBot="1" x14ac:dyDescent="0.3">
      <c r="A3" s="130" t="s">
        <v>75</v>
      </c>
      <c r="B3" s="130" t="s">
        <v>0</v>
      </c>
      <c r="C3" s="130" t="s">
        <v>21</v>
      </c>
      <c r="D3" s="132" t="s">
        <v>1</v>
      </c>
      <c r="E3" s="133"/>
      <c r="F3" s="134"/>
      <c r="G3" s="8" t="s">
        <v>2</v>
      </c>
      <c r="H3" s="128" t="s">
        <v>4</v>
      </c>
      <c r="I3" s="129"/>
      <c r="J3" s="135"/>
      <c r="K3" s="128" t="s">
        <v>5</v>
      </c>
      <c r="L3" s="129"/>
      <c r="M3" s="129"/>
      <c r="N3" s="129"/>
      <c r="O3" s="97" t="s">
        <v>99</v>
      </c>
    </row>
    <row r="4" spans="1:15" ht="15.75" thickBot="1" x14ac:dyDescent="0.3">
      <c r="A4" s="131"/>
      <c r="B4" s="131"/>
      <c r="C4" s="131"/>
      <c r="D4" s="74" t="s">
        <v>17</v>
      </c>
      <c r="E4" s="74" t="s">
        <v>18</v>
      </c>
      <c r="F4" s="74" t="s">
        <v>19</v>
      </c>
      <c r="G4" s="2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76" t="s">
        <v>12</v>
      </c>
      <c r="O4" s="95"/>
    </row>
    <row r="5" spans="1:15" ht="15.75" thickBot="1" x14ac:dyDescent="0.3">
      <c r="A5" s="75"/>
      <c r="B5" s="76" t="s">
        <v>15</v>
      </c>
      <c r="C5" s="76"/>
      <c r="D5" s="77"/>
      <c r="E5" s="77"/>
      <c r="F5" s="77"/>
      <c r="G5" s="2"/>
      <c r="H5" s="2"/>
      <c r="I5" s="2"/>
      <c r="J5" s="2"/>
      <c r="K5" s="2"/>
      <c r="L5" s="2"/>
      <c r="M5" s="2"/>
      <c r="N5" s="3"/>
      <c r="O5" s="95"/>
    </row>
    <row r="6" spans="1:15" ht="15.75" thickBot="1" x14ac:dyDescent="0.3">
      <c r="A6" s="71">
        <v>45</v>
      </c>
      <c r="B6" s="78" t="s">
        <v>76</v>
      </c>
      <c r="C6" s="63">
        <v>100</v>
      </c>
      <c r="D6" s="63">
        <v>1.33</v>
      </c>
      <c r="E6" s="63">
        <v>6.08</v>
      </c>
      <c r="F6" s="63">
        <v>8.52</v>
      </c>
      <c r="G6" s="63">
        <v>94.12</v>
      </c>
      <c r="H6" s="63">
        <v>0.02</v>
      </c>
      <c r="I6" s="63">
        <v>24.23</v>
      </c>
      <c r="J6" s="63"/>
      <c r="K6" s="63">
        <v>16</v>
      </c>
      <c r="L6" s="63">
        <v>43</v>
      </c>
      <c r="M6" s="63">
        <v>28.32</v>
      </c>
      <c r="N6" s="62">
        <v>0.52</v>
      </c>
      <c r="O6" s="97">
        <v>5.53</v>
      </c>
    </row>
    <row r="7" spans="1:15" ht="15.75" thickBot="1" x14ac:dyDescent="0.3">
      <c r="A7" s="9">
        <v>302</v>
      </c>
      <c r="B7" s="79" t="s">
        <v>59</v>
      </c>
      <c r="C7" s="62">
        <v>200</v>
      </c>
      <c r="D7" s="62">
        <v>11.87</v>
      </c>
      <c r="E7" s="62">
        <v>5.47</v>
      </c>
      <c r="F7" s="62">
        <v>53.12</v>
      </c>
      <c r="G7" s="63">
        <v>309.14999999999998</v>
      </c>
      <c r="H7" s="68">
        <v>0.27</v>
      </c>
      <c r="I7" s="68"/>
      <c r="J7" s="68"/>
      <c r="K7" s="68">
        <v>186.67</v>
      </c>
      <c r="L7" s="68">
        <v>19.47</v>
      </c>
      <c r="M7" s="68">
        <v>280</v>
      </c>
      <c r="N7" s="69">
        <v>6.68</v>
      </c>
      <c r="O7" s="97">
        <v>9.11</v>
      </c>
    </row>
    <row r="8" spans="1:15" ht="15.75" thickBot="1" x14ac:dyDescent="0.3">
      <c r="A8" s="4">
        <v>280</v>
      </c>
      <c r="B8" s="80" t="s">
        <v>77</v>
      </c>
      <c r="C8" s="64" t="s">
        <v>95</v>
      </c>
      <c r="D8" s="64">
        <v>21.32</v>
      </c>
      <c r="E8" s="64">
        <v>9.93</v>
      </c>
      <c r="F8" s="64">
        <v>0.87</v>
      </c>
      <c r="G8" s="66">
        <v>178.13</v>
      </c>
      <c r="H8" s="66">
        <v>0.08</v>
      </c>
      <c r="I8" s="66">
        <v>1</v>
      </c>
      <c r="J8" s="66">
        <v>20</v>
      </c>
      <c r="K8" s="66">
        <v>26.88</v>
      </c>
      <c r="L8" s="66">
        <v>14.74</v>
      </c>
      <c r="M8" s="66">
        <v>219.3</v>
      </c>
      <c r="N8" s="64">
        <v>3.34</v>
      </c>
      <c r="O8" s="97">
        <v>41.01</v>
      </c>
    </row>
    <row r="9" spans="1:15" ht="15.75" thickBot="1" x14ac:dyDescent="0.3">
      <c r="A9" s="4">
        <v>376</v>
      </c>
      <c r="B9" s="80" t="s">
        <v>16</v>
      </c>
      <c r="C9" s="64">
        <v>200</v>
      </c>
      <c r="D9" s="64">
        <v>0.53</v>
      </c>
      <c r="E9" s="64"/>
      <c r="F9" s="64">
        <v>9.4700000000000006</v>
      </c>
      <c r="G9" s="66">
        <v>40</v>
      </c>
      <c r="H9" s="66"/>
      <c r="I9" s="66">
        <v>0.27</v>
      </c>
      <c r="J9" s="66"/>
      <c r="K9" s="66">
        <v>11.73</v>
      </c>
      <c r="L9" s="66">
        <v>13.6</v>
      </c>
      <c r="M9" s="66">
        <v>22.13</v>
      </c>
      <c r="N9" s="64">
        <v>2.13</v>
      </c>
      <c r="O9" s="97">
        <v>2.44</v>
      </c>
    </row>
    <row r="10" spans="1:15" ht="15.75" thickBot="1" x14ac:dyDescent="0.3">
      <c r="A10" s="4" t="s">
        <v>58</v>
      </c>
      <c r="B10" s="80" t="s">
        <v>13</v>
      </c>
      <c r="C10" s="64">
        <v>30</v>
      </c>
      <c r="D10" s="64">
        <v>3.16</v>
      </c>
      <c r="E10" s="64">
        <v>0.4</v>
      </c>
      <c r="F10" s="64">
        <v>19.32</v>
      </c>
      <c r="G10" s="81">
        <v>93.52</v>
      </c>
      <c r="H10" s="66">
        <v>0.04</v>
      </c>
      <c r="I10" s="81"/>
      <c r="J10" s="66"/>
      <c r="K10" s="81">
        <v>13.2</v>
      </c>
      <c r="L10" s="66">
        <v>9.1999999999999993</v>
      </c>
      <c r="M10" s="81">
        <v>34.799999999999997</v>
      </c>
      <c r="N10" s="64">
        <v>0.44</v>
      </c>
      <c r="O10" s="99">
        <v>2</v>
      </c>
    </row>
    <row r="11" spans="1:15" ht="15.75" thickBot="1" x14ac:dyDescent="0.3">
      <c r="A11" s="4" t="s">
        <v>58</v>
      </c>
      <c r="B11" s="80" t="s">
        <v>78</v>
      </c>
      <c r="C11" s="64">
        <v>40</v>
      </c>
      <c r="D11" s="64">
        <v>7.25</v>
      </c>
      <c r="E11" s="64">
        <v>4</v>
      </c>
      <c r="F11" s="65">
        <v>5.75</v>
      </c>
      <c r="G11" s="82">
        <v>89</v>
      </c>
      <c r="H11" s="83">
        <v>0.02</v>
      </c>
      <c r="I11" s="82">
        <v>0.25</v>
      </c>
      <c r="J11" s="83">
        <v>20</v>
      </c>
      <c r="K11" s="82">
        <v>10.5</v>
      </c>
      <c r="L11" s="83">
        <v>74</v>
      </c>
      <c r="M11" s="82">
        <v>99</v>
      </c>
      <c r="N11" s="84">
        <v>0.2</v>
      </c>
      <c r="O11" s="99">
        <v>26</v>
      </c>
    </row>
    <row r="12" spans="1:15" ht="15.75" thickBot="1" x14ac:dyDescent="0.3">
      <c r="A12" s="4" t="s">
        <v>58</v>
      </c>
      <c r="B12" s="80" t="s">
        <v>69</v>
      </c>
      <c r="C12" s="64">
        <v>180</v>
      </c>
      <c r="D12" s="64">
        <v>2.2999999999999998</v>
      </c>
      <c r="E12" s="64">
        <v>0.5</v>
      </c>
      <c r="F12" s="64">
        <v>20.83</v>
      </c>
      <c r="G12" s="65">
        <v>97.2</v>
      </c>
      <c r="H12" s="82">
        <v>0.1</v>
      </c>
      <c r="I12" s="65">
        <v>154.30000000000001</v>
      </c>
      <c r="J12" s="82"/>
      <c r="K12" s="65">
        <v>33.43</v>
      </c>
      <c r="L12" s="82">
        <v>87.43</v>
      </c>
      <c r="M12" s="65">
        <v>59.14</v>
      </c>
      <c r="N12" s="82">
        <v>0.77</v>
      </c>
      <c r="O12" s="97">
        <v>20.91</v>
      </c>
    </row>
    <row r="13" spans="1:15" ht="15.75" thickBot="1" x14ac:dyDescent="0.3">
      <c r="A13" s="4"/>
      <c r="B13" s="73" t="s">
        <v>14</v>
      </c>
      <c r="C13" s="64"/>
      <c r="D13" s="3">
        <f t="shared" ref="D13:I13" si="0">SUM(D6:D12)</f>
        <v>47.759999999999991</v>
      </c>
      <c r="E13" s="3">
        <f t="shared" si="0"/>
        <v>26.38</v>
      </c>
      <c r="F13" s="3">
        <f t="shared" si="0"/>
        <v>117.88000000000001</v>
      </c>
      <c r="G13" s="3">
        <f t="shared" si="0"/>
        <v>901.12</v>
      </c>
      <c r="H13" s="3">
        <f t="shared" si="0"/>
        <v>0.53</v>
      </c>
      <c r="I13" s="3">
        <f t="shared" si="0"/>
        <v>180.05</v>
      </c>
      <c r="J13" s="3">
        <f t="shared" ref="J13" si="1">SUM(J6:J10)</f>
        <v>20</v>
      </c>
      <c r="K13" s="3">
        <f>SUM(K6:K12)</f>
        <v>298.40999999999997</v>
      </c>
      <c r="L13" s="3">
        <f>SUM(L6:L12)</f>
        <v>261.44</v>
      </c>
      <c r="M13" s="3">
        <f>SUM(M6:M12)</f>
        <v>742.68999999999994</v>
      </c>
      <c r="N13" s="3">
        <f>SUM(N6:N12)</f>
        <v>14.079999999999997</v>
      </c>
      <c r="O13" s="99">
        <f>O12+O11+O10+O9+O8+O7+O6</f>
        <v>106.99999999999999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77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"/>
  <sheetViews>
    <sheetView zoomScaleNormal="100" workbookViewId="0">
      <selection activeCell="K18" sqref="K18"/>
    </sheetView>
  </sheetViews>
  <sheetFormatPr defaultRowHeight="15" x14ac:dyDescent="0.25"/>
  <cols>
    <col min="2" max="2" width="30.28515625" customWidth="1"/>
    <col min="3" max="3" width="12.140625" customWidth="1"/>
    <col min="6" max="6" width="12.42578125" customWidth="1"/>
    <col min="7" max="7" width="17.5703125" customWidth="1"/>
  </cols>
  <sheetData>
    <row r="1" spans="1:15" x14ac:dyDescent="0.25">
      <c r="B1" s="6" t="s">
        <v>100</v>
      </c>
    </row>
    <row r="2" spans="1:15" ht="15.75" thickBot="1" x14ac:dyDescent="0.3">
      <c r="B2" s="6" t="s">
        <v>91</v>
      </c>
    </row>
    <row r="3" spans="1:15" ht="36.75" customHeight="1" thickBot="1" x14ac:dyDescent="0.3">
      <c r="A3" s="130" t="s">
        <v>75</v>
      </c>
      <c r="B3" s="130" t="s">
        <v>0</v>
      </c>
      <c r="C3" s="130" t="s">
        <v>21</v>
      </c>
      <c r="D3" s="132" t="s">
        <v>1</v>
      </c>
      <c r="E3" s="133"/>
      <c r="F3" s="134"/>
      <c r="G3" s="7" t="s">
        <v>2</v>
      </c>
      <c r="H3" s="128" t="s">
        <v>4</v>
      </c>
      <c r="I3" s="129"/>
      <c r="J3" s="135"/>
      <c r="K3" s="128" t="s">
        <v>5</v>
      </c>
      <c r="L3" s="129"/>
      <c r="M3" s="129"/>
      <c r="N3" s="129"/>
      <c r="O3" s="97" t="s">
        <v>99</v>
      </c>
    </row>
    <row r="4" spans="1:15" ht="19.5" customHeight="1" thickBot="1" x14ac:dyDescent="0.3">
      <c r="A4" s="131"/>
      <c r="B4" s="136"/>
      <c r="C4" s="131"/>
      <c r="D4" s="87" t="s">
        <v>17</v>
      </c>
      <c r="E4" s="74" t="s">
        <v>18</v>
      </c>
      <c r="F4" s="87" t="s">
        <v>19</v>
      </c>
      <c r="G4" s="8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76" t="s">
        <v>12</v>
      </c>
      <c r="O4" s="95"/>
    </row>
    <row r="5" spans="1:15" ht="19.5" customHeight="1" thickBot="1" x14ac:dyDescent="0.3">
      <c r="A5" s="75"/>
      <c r="B5" s="10" t="s">
        <v>15</v>
      </c>
      <c r="C5" s="76"/>
      <c r="D5" s="88"/>
      <c r="E5" s="86"/>
      <c r="F5" s="88"/>
      <c r="G5" s="2"/>
      <c r="H5" s="2"/>
      <c r="I5" s="2"/>
      <c r="J5" s="2"/>
      <c r="K5" s="2"/>
      <c r="L5" s="2"/>
      <c r="M5" s="2"/>
      <c r="N5" s="3"/>
      <c r="O5" s="95"/>
    </row>
    <row r="6" spans="1:15" ht="15.75" thickBot="1" x14ac:dyDescent="0.3">
      <c r="A6" s="4">
        <v>20</v>
      </c>
      <c r="B6" s="78" t="s">
        <v>66</v>
      </c>
      <c r="C6" s="66">
        <v>100</v>
      </c>
      <c r="D6" s="66">
        <v>0.67</v>
      </c>
      <c r="E6" s="66">
        <v>6.09</v>
      </c>
      <c r="F6" s="66">
        <v>1.71</v>
      </c>
      <c r="G6" s="66">
        <v>64.650000000000006</v>
      </c>
      <c r="H6" s="66">
        <v>0.03</v>
      </c>
      <c r="I6" s="66">
        <v>6.65</v>
      </c>
      <c r="J6" s="66"/>
      <c r="K6" s="66">
        <v>13.3</v>
      </c>
      <c r="L6" s="66">
        <v>16.149999999999999</v>
      </c>
      <c r="M6" s="66">
        <v>28.62</v>
      </c>
      <c r="N6" s="64">
        <v>0.48</v>
      </c>
      <c r="O6" s="97">
        <v>14.02</v>
      </c>
    </row>
    <row r="7" spans="1:15" ht="15.75" thickBot="1" x14ac:dyDescent="0.3">
      <c r="A7" s="9">
        <v>304</v>
      </c>
      <c r="B7" s="79" t="s">
        <v>60</v>
      </c>
      <c r="C7" s="62">
        <v>200</v>
      </c>
      <c r="D7" s="62">
        <v>4.8899999999999997</v>
      </c>
      <c r="E7" s="62">
        <v>7.23</v>
      </c>
      <c r="F7" s="62">
        <v>48.89</v>
      </c>
      <c r="G7" s="63">
        <v>280.14999999999998</v>
      </c>
      <c r="H7" s="63">
        <v>0.03</v>
      </c>
      <c r="I7" s="63"/>
      <c r="J7" s="67">
        <v>36</v>
      </c>
      <c r="K7" s="68">
        <v>25.34</v>
      </c>
      <c r="L7" s="68">
        <v>3.48</v>
      </c>
      <c r="M7" s="68">
        <v>82</v>
      </c>
      <c r="N7" s="68">
        <v>0.7</v>
      </c>
      <c r="O7" s="97">
        <v>11.04</v>
      </c>
    </row>
    <row r="8" spans="1:15" ht="21.75" customHeight="1" thickBot="1" x14ac:dyDescent="0.3">
      <c r="A8" s="4">
        <v>288</v>
      </c>
      <c r="B8" s="80" t="s">
        <v>61</v>
      </c>
      <c r="C8" s="64">
        <v>150</v>
      </c>
      <c r="D8" s="64">
        <v>32.51</v>
      </c>
      <c r="E8" s="64">
        <v>20</v>
      </c>
      <c r="F8" s="64"/>
      <c r="G8" s="66">
        <v>310</v>
      </c>
      <c r="H8" s="66">
        <v>0.08</v>
      </c>
      <c r="I8" s="66"/>
      <c r="J8" s="66">
        <v>30</v>
      </c>
      <c r="K8" s="66">
        <v>30</v>
      </c>
      <c r="L8" s="66">
        <v>60</v>
      </c>
      <c r="M8" s="66">
        <v>215</v>
      </c>
      <c r="N8" s="64">
        <v>3</v>
      </c>
      <c r="O8" s="97">
        <v>45.11</v>
      </c>
    </row>
    <row r="9" spans="1:15" ht="15.75" thickBot="1" x14ac:dyDescent="0.3">
      <c r="A9" s="4">
        <v>350</v>
      </c>
      <c r="B9" s="80" t="s">
        <v>70</v>
      </c>
      <c r="C9" s="64">
        <v>200</v>
      </c>
      <c r="D9" s="64">
        <v>0.16</v>
      </c>
      <c r="E9" s="64">
        <v>0.08</v>
      </c>
      <c r="F9" s="64">
        <v>27.6</v>
      </c>
      <c r="G9" s="66">
        <v>111.36</v>
      </c>
      <c r="H9" s="66">
        <v>0.01</v>
      </c>
      <c r="I9" s="66">
        <v>24</v>
      </c>
      <c r="J9" s="66"/>
      <c r="K9" s="66">
        <v>4.4000000000000004</v>
      </c>
      <c r="L9" s="66">
        <v>8.1999999999999993</v>
      </c>
      <c r="M9" s="66">
        <v>9</v>
      </c>
      <c r="N9" s="64">
        <v>0.14000000000000001</v>
      </c>
      <c r="O9" s="99">
        <v>9.6</v>
      </c>
    </row>
    <row r="10" spans="1:15" ht="15.75" thickBot="1" x14ac:dyDescent="0.3">
      <c r="A10" s="4" t="s">
        <v>58</v>
      </c>
      <c r="B10" s="80" t="s">
        <v>13</v>
      </c>
      <c r="C10" s="64">
        <v>30</v>
      </c>
      <c r="D10" s="64">
        <v>3.16</v>
      </c>
      <c r="E10" s="64">
        <v>0.4</v>
      </c>
      <c r="F10" s="64">
        <v>19.32</v>
      </c>
      <c r="G10" s="81">
        <v>93.52</v>
      </c>
      <c r="H10" s="66">
        <v>0.04</v>
      </c>
      <c r="I10" s="81"/>
      <c r="J10" s="66"/>
      <c r="K10" s="81">
        <v>13.2</v>
      </c>
      <c r="L10" s="66">
        <v>9.1999999999999993</v>
      </c>
      <c r="M10" s="81">
        <v>34.799999999999997</v>
      </c>
      <c r="N10" s="64">
        <v>0.44</v>
      </c>
      <c r="O10" s="99">
        <v>2</v>
      </c>
    </row>
    <row r="11" spans="1:15" ht="15.75" thickBot="1" x14ac:dyDescent="0.3">
      <c r="A11" s="4" t="s">
        <v>58</v>
      </c>
      <c r="B11" s="80" t="s">
        <v>69</v>
      </c>
      <c r="C11" s="64">
        <v>150</v>
      </c>
      <c r="D11" s="64">
        <v>0.6</v>
      </c>
      <c r="E11" s="64">
        <v>0.6</v>
      </c>
      <c r="F11" s="65">
        <v>14.75</v>
      </c>
      <c r="G11" s="82">
        <v>48</v>
      </c>
      <c r="H11" s="65">
        <v>0.05</v>
      </c>
      <c r="I11" s="82">
        <v>15</v>
      </c>
      <c r="J11" s="65"/>
      <c r="K11" s="82">
        <v>13.5</v>
      </c>
      <c r="L11" s="65">
        <v>24</v>
      </c>
      <c r="M11" s="82">
        <v>16.5</v>
      </c>
      <c r="N11" s="64">
        <v>3.3</v>
      </c>
      <c r="O11" s="97">
        <v>19.5</v>
      </c>
    </row>
    <row r="12" spans="1:15" ht="15.75" thickBot="1" x14ac:dyDescent="0.3">
      <c r="A12" s="4" t="s">
        <v>58</v>
      </c>
      <c r="B12" s="80" t="s">
        <v>84</v>
      </c>
      <c r="C12" s="64">
        <v>30</v>
      </c>
      <c r="D12" s="64">
        <v>1.7</v>
      </c>
      <c r="E12" s="64">
        <v>2.2599999999999998</v>
      </c>
      <c r="F12" s="65">
        <v>13.94</v>
      </c>
      <c r="G12" s="82">
        <v>82.9</v>
      </c>
      <c r="H12" s="65">
        <v>0.02</v>
      </c>
      <c r="I12" s="82"/>
      <c r="J12" s="65">
        <v>13</v>
      </c>
      <c r="K12" s="82">
        <v>3</v>
      </c>
      <c r="L12" s="65">
        <v>8.1999999999999993</v>
      </c>
      <c r="M12" s="82">
        <v>17.399999999999999</v>
      </c>
      <c r="N12" s="64">
        <v>0.2</v>
      </c>
      <c r="O12" s="97">
        <v>5.73</v>
      </c>
    </row>
    <row r="13" spans="1:15" ht="15.75" thickBot="1" x14ac:dyDescent="0.3">
      <c r="A13" s="4"/>
      <c r="B13" s="73" t="s">
        <v>14</v>
      </c>
      <c r="C13" s="64"/>
      <c r="D13" s="3">
        <f>SUM(D6:D12)</f>
        <v>43.690000000000005</v>
      </c>
      <c r="E13" s="3">
        <f>SUM(E6:E12)</f>
        <v>36.659999999999997</v>
      </c>
      <c r="F13" s="3">
        <f>SUM(F6:F12)</f>
        <v>126.21000000000001</v>
      </c>
      <c r="G13" s="3">
        <f>SUM(G6:G12)</f>
        <v>990.57999999999993</v>
      </c>
      <c r="H13" s="3">
        <f>SUM(H6:H12)</f>
        <v>0.26000000000000006</v>
      </c>
      <c r="I13" s="3">
        <f t="shared" ref="I13:J13" si="0">SUM(I6:I10)</f>
        <v>30.65</v>
      </c>
      <c r="J13" s="3">
        <f t="shared" si="0"/>
        <v>66</v>
      </c>
      <c r="K13" s="3">
        <f>SUM(K6:K12)</f>
        <v>102.74000000000001</v>
      </c>
      <c r="L13" s="3">
        <f>SUM(L6:L12)</f>
        <v>129.22999999999999</v>
      </c>
      <c r="M13" s="3">
        <f>SUM(M6:M12)</f>
        <v>403.32</v>
      </c>
      <c r="N13" s="3">
        <f>SUM(N6:N12)</f>
        <v>8.259999999999998</v>
      </c>
      <c r="O13" s="99">
        <f>O12+O11+O10+O9+O8+O7+O6</f>
        <v>106.99999999999999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80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2"/>
  <sheetViews>
    <sheetView zoomScaleNormal="100" workbookViewId="0">
      <selection activeCell="O18" sqref="O18"/>
    </sheetView>
  </sheetViews>
  <sheetFormatPr defaultRowHeight="15" x14ac:dyDescent="0.25"/>
  <cols>
    <col min="2" max="2" width="29.7109375" customWidth="1"/>
    <col min="3" max="3" width="13.42578125" customWidth="1"/>
    <col min="6" max="6" width="12.140625" customWidth="1"/>
    <col min="7" max="7" width="17.5703125" customWidth="1"/>
  </cols>
  <sheetData>
    <row r="1" spans="1:15" x14ac:dyDescent="0.25">
      <c r="B1" s="6" t="s">
        <v>100</v>
      </c>
    </row>
    <row r="2" spans="1:15" ht="15.75" thickBot="1" x14ac:dyDescent="0.3">
      <c r="B2" s="6" t="s">
        <v>92</v>
      </c>
    </row>
    <row r="3" spans="1:15" ht="42" customHeight="1" thickBot="1" x14ac:dyDescent="0.3">
      <c r="A3" s="130" t="s">
        <v>75</v>
      </c>
      <c r="B3" s="130" t="s">
        <v>0</v>
      </c>
      <c r="C3" s="130" t="s">
        <v>21</v>
      </c>
      <c r="D3" s="132" t="s">
        <v>1</v>
      </c>
      <c r="E3" s="133"/>
      <c r="F3" s="134"/>
      <c r="G3" s="8" t="s">
        <v>2</v>
      </c>
      <c r="H3" s="128" t="s">
        <v>4</v>
      </c>
      <c r="I3" s="129"/>
      <c r="J3" s="135"/>
      <c r="K3" s="128" t="s">
        <v>5</v>
      </c>
      <c r="L3" s="129"/>
      <c r="M3" s="129"/>
      <c r="N3" s="129"/>
      <c r="O3" s="97" t="s">
        <v>99</v>
      </c>
    </row>
    <row r="4" spans="1:15" ht="21" customHeight="1" thickBot="1" x14ac:dyDescent="0.3">
      <c r="A4" s="131"/>
      <c r="B4" s="136"/>
      <c r="C4" s="131"/>
      <c r="D4" s="87" t="s">
        <v>17</v>
      </c>
      <c r="E4" s="74" t="s">
        <v>18</v>
      </c>
      <c r="F4" s="87" t="s">
        <v>19</v>
      </c>
      <c r="G4" s="2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76" t="s">
        <v>12</v>
      </c>
      <c r="O4" s="95"/>
    </row>
    <row r="5" spans="1:15" ht="15.75" customHeight="1" thickBot="1" x14ac:dyDescent="0.3">
      <c r="A5" s="75"/>
      <c r="B5" s="10" t="s">
        <v>15</v>
      </c>
      <c r="C5" s="76"/>
      <c r="D5" s="88"/>
      <c r="E5" s="86"/>
      <c r="F5" s="88"/>
      <c r="G5" s="2"/>
      <c r="H5" s="2"/>
      <c r="I5" s="2"/>
      <c r="J5" s="2"/>
      <c r="K5" s="2"/>
      <c r="L5" s="2"/>
      <c r="M5" s="2"/>
      <c r="N5" s="3"/>
      <c r="O5" s="95"/>
    </row>
    <row r="6" spans="1:15" ht="15.75" thickBot="1" x14ac:dyDescent="0.3">
      <c r="A6" s="4">
        <v>96</v>
      </c>
      <c r="B6" s="78" t="s">
        <v>62</v>
      </c>
      <c r="C6" s="66">
        <v>300</v>
      </c>
      <c r="D6" s="66">
        <v>3.12</v>
      </c>
      <c r="E6" s="66">
        <v>3</v>
      </c>
      <c r="F6" s="66">
        <v>20.38</v>
      </c>
      <c r="G6" s="66">
        <v>120.96</v>
      </c>
      <c r="H6" s="66">
        <v>0.1</v>
      </c>
      <c r="I6" s="66">
        <v>9</v>
      </c>
      <c r="J6" s="66"/>
      <c r="K6" s="66">
        <v>38.1</v>
      </c>
      <c r="L6" s="66">
        <v>46.2</v>
      </c>
      <c r="M6" s="66">
        <v>250.5</v>
      </c>
      <c r="N6" s="64">
        <v>1.2</v>
      </c>
      <c r="O6" s="97">
        <v>47.06</v>
      </c>
    </row>
    <row r="7" spans="1:15" ht="15.75" thickBot="1" x14ac:dyDescent="0.3">
      <c r="A7" s="4">
        <v>15</v>
      </c>
      <c r="B7" s="80" t="s">
        <v>93</v>
      </c>
      <c r="C7" s="64">
        <v>30</v>
      </c>
      <c r="D7" s="64">
        <v>6.96</v>
      </c>
      <c r="E7" s="64">
        <v>8.85</v>
      </c>
      <c r="F7" s="64"/>
      <c r="G7" s="66">
        <v>107.49</v>
      </c>
      <c r="H7" s="66">
        <v>0.02</v>
      </c>
      <c r="I7" s="66">
        <v>0.21</v>
      </c>
      <c r="J7" s="66">
        <v>78</v>
      </c>
      <c r="K7" s="66">
        <v>10.5</v>
      </c>
      <c r="L7" s="66">
        <v>264</v>
      </c>
      <c r="M7" s="66">
        <v>150</v>
      </c>
      <c r="N7" s="64">
        <v>0.3</v>
      </c>
      <c r="O7" s="99">
        <v>18.899999999999999</v>
      </c>
    </row>
    <row r="8" spans="1:15" ht="15.75" thickBot="1" x14ac:dyDescent="0.3">
      <c r="A8" s="4">
        <v>376</v>
      </c>
      <c r="B8" s="80" t="s">
        <v>16</v>
      </c>
      <c r="C8" s="64">
        <v>200</v>
      </c>
      <c r="D8" s="64">
        <v>0.53</v>
      </c>
      <c r="E8" s="64"/>
      <c r="F8" s="64">
        <v>9.4700000000000006</v>
      </c>
      <c r="G8" s="65">
        <v>40</v>
      </c>
      <c r="H8" s="9"/>
      <c r="I8" s="9">
        <v>0.27</v>
      </c>
      <c r="J8" s="9"/>
      <c r="K8" s="9">
        <v>11.73</v>
      </c>
      <c r="L8" s="9">
        <v>13.6</v>
      </c>
      <c r="M8" s="9">
        <v>22.13</v>
      </c>
      <c r="N8" s="9">
        <v>2.13</v>
      </c>
      <c r="O8" s="97">
        <v>2.44</v>
      </c>
    </row>
    <row r="9" spans="1:15" ht="15.75" thickBot="1" x14ac:dyDescent="0.3">
      <c r="A9" s="4" t="s">
        <v>58</v>
      </c>
      <c r="B9" s="80" t="s">
        <v>67</v>
      </c>
      <c r="C9" s="64">
        <v>100</v>
      </c>
      <c r="D9" s="64">
        <v>5.13</v>
      </c>
      <c r="E9" s="64">
        <v>1.88</v>
      </c>
      <c r="F9" s="64">
        <v>7.38</v>
      </c>
      <c r="G9" s="66">
        <v>66.88</v>
      </c>
      <c r="H9" s="66">
        <v>0.04</v>
      </c>
      <c r="I9" s="66">
        <v>0.75</v>
      </c>
      <c r="J9" s="66">
        <v>12.5</v>
      </c>
      <c r="K9" s="66">
        <v>18.75</v>
      </c>
      <c r="L9" s="66">
        <v>155</v>
      </c>
      <c r="M9" s="66">
        <v>118.75</v>
      </c>
      <c r="N9" s="64">
        <v>0.13</v>
      </c>
      <c r="O9" s="99">
        <v>29</v>
      </c>
    </row>
    <row r="10" spans="1:15" ht="15.75" thickBot="1" x14ac:dyDescent="0.3">
      <c r="A10" s="4" t="s">
        <v>58</v>
      </c>
      <c r="B10" s="80" t="s">
        <v>13</v>
      </c>
      <c r="C10" s="64">
        <v>30</v>
      </c>
      <c r="D10" s="64">
        <v>3.16</v>
      </c>
      <c r="E10" s="64">
        <v>0.4</v>
      </c>
      <c r="F10" s="64">
        <v>19.32</v>
      </c>
      <c r="G10" s="81">
        <v>93.52</v>
      </c>
      <c r="H10" s="66">
        <v>0.04</v>
      </c>
      <c r="I10" s="81"/>
      <c r="J10" s="81"/>
      <c r="K10" s="66">
        <v>13.2</v>
      </c>
      <c r="L10" s="81">
        <v>9.1999999999999993</v>
      </c>
      <c r="M10" s="66">
        <v>34.799999999999997</v>
      </c>
      <c r="N10" s="84">
        <v>0.44</v>
      </c>
      <c r="O10" s="99">
        <v>2</v>
      </c>
    </row>
    <row r="11" spans="1:15" ht="15.75" thickBot="1" x14ac:dyDescent="0.3">
      <c r="A11" s="4" t="s">
        <v>58</v>
      </c>
      <c r="B11" s="80" t="s">
        <v>81</v>
      </c>
      <c r="C11" s="64">
        <v>30</v>
      </c>
      <c r="D11" s="64">
        <v>1.7</v>
      </c>
      <c r="E11" s="64">
        <v>2.2599999999999998</v>
      </c>
      <c r="F11" s="65">
        <v>13.94</v>
      </c>
      <c r="G11" s="82">
        <v>82.9</v>
      </c>
      <c r="H11" s="65">
        <v>0.02</v>
      </c>
      <c r="I11" s="82"/>
      <c r="J11" s="82">
        <v>13</v>
      </c>
      <c r="K11" s="65">
        <v>3</v>
      </c>
      <c r="L11" s="82">
        <v>8.1999999999999993</v>
      </c>
      <c r="M11" s="65">
        <v>17.399999999999999</v>
      </c>
      <c r="N11" s="82">
        <v>0.2</v>
      </c>
      <c r="O11" s="99">
        <v>7.6</v>
      </c>
    </row>
    <row r="12" spans="1:15" ht="15.75" thickBot="1" x14ac:dyDescent="0.3">
      <c r="A12" s="4"/>
      <c r="B12" s="73" t="s">
        <v>14</v>
      </c>
      <c r="C12" s="64"/>
      <c r="D12" s="3">
        <f>SUM(D6:D11)</f>
        <v>20.599999999999998</v>
      </c>
      <c r="E12" s="3">
        <f>SUM(E6:E11)</f>
        <v>16.39</v>
      </c>
      <c r="F12" s="3">
        <f>SUM(F6:F11)</f>
        <v>70.490000000000009</v>
      </c>
      <c r="G12" s="3">
        <f>SUM(G6:G11)</f>
        <v>511.75</v>
      </c>
      <c r="H12" s="3">
        <f>SUM(H6:H11)</f>
        <v>0.22</v>
      </c>
      <c r="I12" s="3">
        <f t="shared" ref="I12:J12" si="0">SUM(I6:I10)</f>
        <v>10.23</v>
      </c>
      <c r="J12" s="3">
        <f t="shared" si="0"/>
        <v>90.5</v>
      </c>
      <c r="K12" s="3">
        <f>SUM(K6:K11)</f>
        <v>95.28</v>
      </c>
      <c r="L12" s="3">
        <f>SUM(L6:L11)</f>
        <v>496.2</v>
      </c>
      <c r="M12" s="3">
        <f>SUM(M6:M11)</f>
        <v>593.57999999999993</v>
      </c>
      <c r="N12" s="3">
        <f>SUM(N6:N11)</f>
        <v>4.4000000000000004</v>
      </c>
      <c r="O12" s="99">
        <f>O11+O10+O9+O8+O7+O6</f>
        <v>107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7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Титул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2023-09-26T15:32:00Z</dcterms:modified>
</cp:coreProperties>
</file>