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D7E6EF9-8953-47C7-A1A8-A84EA7E2469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Титул" sheetId="12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ИТОГ" sheetId="11" r:id="rId1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0" l="1"/>
  <c r="O13" i="9" l="1"/>
  <c r="O12" i="8"/>
  <c r="O13" i="7"/>
  <c r="O12" i="5"/>
  <c r="N12" i="5"/>
  <c r="O14" i="6"/>
  <c r="O13" i="4"/>
  <c r="O12" i="3"/>
  <c r="O13" i="2"/>
  <c r="O13" i="1"/>
  <c r="N13" i="10" l="1"/>
  <c r="E13" i="10"/>
  <c r="F13" i="10"/>
  <c r="G13" i="10"/>
  <c r="H13" i="10"/>
  <c r="I13" i="10"/>
  <c r="J13" i="10"/>
  <c r="K13" i="10"/>
  <c r="L13" i="10"/>
  <c r="M13" i="10"/>
  <c r="D13" i="10"/>
  <c r="I14" i="6" l="1"/>
  <c r="I13" i="1"/>
  <c r="N14" i="6" l="1"/>
  <c r="M14" i="6"/>
  <c r="L14" i="6"/>
  <c r="K14" i="6"/>
  <c r="J14" i="6"/>
  <c r="H14" i="6"/>
  <c r="G14" i="6"/>
  <c r="F14" i="6"/>
  <c r="E14" i="6"/>
  <c r="D14" i="6"/>
  <c r="N13" i="4"/>
  <c r="M13" i="4"/>
  <c r="L13" i="4"/>
  <c r="K13" i="4"/>
  <c r="J13" i="4"/>
  <c r="I13" i="4"/>
  <c r="H13" i="4"/>
  <c r="G13" i="4"/>
  <c r="F13" i="4"/>
  <c r="E13" i="4"/>
  <c r="D13" i="4"/>
  <c r="N12" i="3" l="1"/>
  <c r="M12" i="3"/>
  <c r="L12" i="3"/>
  <c r="K12" i="3"/>
  <c r="H12" i="3"/>
  <c r="G12" i="3"/>
  <c r="F12" i="3"/>
  <c r="E12" i="3"/>
  <c r="N13" i="2"/>
  <c r="M13" i="2"/>
  <c r="L13" i="2"/>
  <c r="K13" i="2"/>
  <c r="H13" i="2"/>
  <c r="G13" i="2"/>
  <c r="F13" i="2"/>
  <c r="E13" i="2"/>
  <c r="D13" i="2"/>
  <c r="N13" i="1"/>
  <c r="M13" i="1"/>
  <c r="L13" i="1"/>
  <c r="K13" i="1"/>
  <c r="J13" i="1"/>
  <c r="H13" i="1"/>
  <c r="G13" i="1"/>
  <c r="F13" i="1"/>
  <c r="E13" i="1"/>
  <c r="D13" i="1"/>
  <c r="G13" i="7"/>
  <c r="N12" i="8"/>
  <c r="M12" i="8"/>
  <c r="L12" i="8"/>
  <c r="K12" i="8"/>
  <c r="H12" i="8"/>
  <c r="G12" i="8"/>
  <c r="F12" i="8"/>
  <c r="E12" i="8"/>
  <c r="D12" i="8"/>
  <c r="D13" i="9" l="1"/>
  <c r="E13" i="9"/>
  <c r="F13" i="9"/>
  <c r="G13" i="9"/>
  <c r="H13" i="9"/>
  <c r="I13" i="9"/>
  <c r="J13" i="9"/>
  <c r="K13" i="9"/>
  <c r="L13" i="9"/>
  <c r="M13" i="9"/>
  <c r="N13" i="9"/>
  <c r="N13" i="7" l="1"/>
  <c r="M13" i="7"/>
  <c r="L13" i="7"/>
  <c r="K13" i="7"/>
  <c r="H13" i="7"/>
  <c r="F13" i="7"/>
  <c r="E13" i="7"/>
  <c r="D13" i="7"/>
  <c r="J12" i="8" l="1"/>
  <c r="I12" i="8"/>
  <c r="J13" i="7"/>
  <c r="I13" i="7"/>
  <c r="D12" i="5" l="1"/>
  <c r="E12" i="5"/>
  <c r="F12" i="5"/>
  <c r="G12" i="5"/>
  <c r="H12" i="5"/>
  <c r="I12" i="5"/>
  <c r="J12" i="5"/>
  <c r="K12" i="5"/>
  <c r="L12" i="5"/>
  <c r="M12" i="5"/>
  <c r="D12" i="3" l="1"/>
  <c r="I12" i="3"/>
  <c r="J12" i="3"/>
  <c r="I13" i="2"/>
  <c r="J13" i="2"/>
  <c r="B18" i="11" l="1"/>
  <c r="B19" i="11" s="1"/>
  <c r="D18" i="11"/>
  <c r="D19" i="11" s="1"/>
  <c r="C18" i="11"/>
  <c r="C19" i="11" s="1"/>
  <c r="E19" i="11" l="1"/>
  <c r="F7" i="11"/>
  <c r="F9" i="11" l="1"/>
  <c r="D15" i="11"/>
  <c r="B15" i="11"/>
  <c r="C15" i="11"/>
</calcChain>
</file>

<file path=xl/sharedStrings.xml><?xml version="1.0" encoding="utf-8"?>
<sst xmlns="http://schemas.openxmlformats.org/spreadsheetml/2006/main" count="362" uniqueCount="103">
  <si>
    <t>Прием пищи, наименование блюда</t>
  </si>
  <si>
    <t>Пищевые вещества (г)</t>
  </si>
  <si>
    <t>Энергетическая ценность</t>
  </si>
  <si>
    <t>Ккал.</t>
  </si>
  <si>
    <t>Витамины (мг)</t>
  </si>
  <si>
    <t>Минеральные вещества (мг)</t>
  </si>
  <si>
    <t>В1</t>
  </si>
  <si>
    <t>С</t>
  </si>
  <si>
    <t>А</t>
  </si>
  <si>
    <t>Мg</t>
  </si>
  <si>
    <t>Са</t>
  </si>
  <si>
    <t>Р</t>
  </si>
  <si>
    <t>Fe</t>
  </si>
  <si>
    <t>Хлеб пшеничный</t>
  </si>
  <si>
    <t>Итого:</t>
  </si>
  <si>
    <t>Чай с сахаром</t>
  </si>
  <si>
    <t>Белки</t>
  </si>
  <si>
    <t>Жиры</t>
  </si>
  <si>
    <t>Углеводы</t>
  </si>
  <si>
    <t>ПЕРВЫЙ ДЕНЬ</t>
  </si>
  <si>
    <t>ДЕСЯТЫЙ ДЕНЬ</t>
  </si>
  <si>
    <t>Масса порции (г)</t>
  </si>
  <si>
    <t>ВОСЬМОЙ ДЕНЬ</t>
  </si>
  <si>
    <t>СЕДЬМОЙ ДЕНЬ</t>
  </si>
  <si>
    <t>ПЯТЫЙ ДЕНЬ</t>
  </si>
  <si>
    <t>возраст 7-10 лет</t>
  </si>
  <si>
    <t xml:space="preserve">Подсчет пищевой и энергетической ценности  питания детей с 7 до 10 лет вкл. за 10 дней </t>
  </si>
  <si>
    <t xml:space="preserve"> </t>
  </si>
  <si>
    <t>Прием пищи</t>
  </si>
  <si>
    <t>Пищевые вещества (химический  состав), г</t>
  </si>
  <si>
    <t>белки</t>
  </si>
  <si>
    <t>жиры</t>
  </si>
  <si>
    <t>углеводы</t>
  </si>
  <si>
    <t>Итого в завтрак за 10 дней</t>
  </si>
  <si>
    <t>норма завтрак</t>
  </si>
  <si>
    <t>Среднее дневное значение завтрака</t>
  </si>
  <si>
    <t>факт</t>
  </si>
  <si>
    <t>Итого в обед за 10 дней</t>
  </si>
  <si>
    <t>норма обед</t>
  </si>
  <si>
    <t>Среднее дневное значение обеда</t>
  </si>
  <si>
    <t>Итого за 10 дней:</t>
  </si>
  <si>
    <t>Среднее значение за 10 дней</t>
  </si>
  <si>
    <t>норма при 60 % (2-х разовое питание)</t>
  </si>
  <si>
    <t>соотношение от калорийности %</t>
  </si>
  <si>
    <t>норма соотношения</t>
  </si>
  <si>
    <t>10-15%</t>
  </si>
  <si>
    <t>30-32%</t>
  </si>
  <si>
    <t>55-60%</t>
  </si>
  <si>
    <t>Вит. С (в продуктах)</t>
  </si>
  <si>
    <t>P</t>
  </si>
  <si>
    <t>соотн. Са/Р</t>
  </si>
  <si>
    <t>всего за 10 дней</t>
  </si>
  <si>
    <t>среднее значение за 10 дней</t>
  </si>
  <si>
    <t>норма 60 % (2-х разовое питание)</t>
  </si>
  <si>
    <t>ТРЕТИЙ ДЕНЬ</t>
  </si>
  <si>
    <t>ВТОРОЙ ДЕНЬ</t>
  </si>
  <si>
    <t>"___" ___________ 20___ г.</t>
  </si>
  <si>
    <t>№ рец</t>
  </si>
  <si>
    <t xml:space="preserve">ПРИМЕРНОЕ 10-ДНЕВНОЕ ЦИКЛИЧНОЕ МЕНЮ                                        для питания детей в школе в возрасте с 7 до 10 лет включительно с определением пищевой и энергетической ценности  </t>
  </si>
  <si>
    <t xml:space="preserve">                                                                                                                                                             подпись</t>
  </si>
  <si>
    <t>ПР</t>
  </si>
  <si>
    <t>Каша гречневая рассыпчатая</t>
  </si>
  <si>
    <t>Рис отварной</t>
  </si>
  <si>
    <t>Птица (курица) отварная</t>
  </si>
  <si>
    <t>Макароны отварные с маслом</t>
  </si>
  <si>
    <t>Чай с лимоном</t>
  </si>
  <si>
    <t>Компот из смеси сухофруктов</t>
  </si>
  <si>
    <t>Сборник технологических нормативов - Сборник рецептур на прдукцию для обучающихся во всех образовательных учреждениях/ Под ред. М. П. Могильного и В. А. Тутельяна. - М.: ДеЛи плюс,2015.-544 с.</t>
  </si>
  <si>
    <r>
      <rPr>
        <b/>
        <sz val="10"/>
        <rFont val="Times New Roman"/>
        <family val="1"/>
        <charset val="204"/>
      </rPr>
      <t>УТВЕРЖДАЮ: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Директор МБОУ "Люрская СОШ"     В. А. Васильева</t>
    </r>
  </si>
  <si>
    <t>д. Люры, 2022</t>
  </si>
  <si>
    <t>Салат из свежих овощей</t>
  </si>
  <si>
    <t>Салат из свежих огурцов</t>
  </si>
  <si>
    <t>Сыр порц</t>
  </si>
  <si>
    <t>Йогурт</t>
  </si>
  <si>
    <t>Салат из белокач капусты</t>
  </si>
  <si>
    <t>Фрукт</t>
  </si>
  <si>
    <t>Сыр порц.</t>
  </si>
  <si>
    <t>Капуста тушеная</t>
  </si>
  <si>
    <t>Конд изд</t>
  </si>
  <si>
    <t>Кисель</t>
  </si>
  <si>
    <t>Обед</t>
  </si>
  <si>
    <t>Фрикадельки</t>
  </si>
  <si>
    <t>Сырки</t>
  </si>
  <si>
    <t>Конд .изд</t>
  </si>
  <si>
    <t>Конд.изд</t>
  </si>
  <si>
    <t>Салат из моркови</t>
  </si>
  <si>
    <t>Картоф.пюре</t>
  </si>
  <si>
    <t>Рыба жареная</t>
  </si>
  <si>
    <t>Компот из кураги</t>
  </si>
  <si>
    <t>Котлеты из мяса птицы</t>
  </si>
  <si>
    <t>Какао на сгущ.молоке</t>
  </si>
  <si>
    <t xml:space="preserve">Сырки </t>
  </si>
  <si>
    <t>ЧЕТВЕРТЫЙ  ДЕНЬ</t>
  </si>
  <si>
    <t>ШЕСТОЙ ДЕНЬ</t>
  </si>
  <si>
    <t xml:space="preserve">Рассольник Ленинградский </t>
  </si>
  <si>
    <t>ДЕВЯТЫЙ  ДЕНЬ</t>
  </si>
  <si>
    <t>60 .</t>
  </si>
  <si>
    <t>120 .</t>
  </si>
  <si>
    <t>Кур.жареная</t>
  </si>
  <si>
    <t>0.38</t>
  </si>
  <si>
    <t>Суп с мак.изд</t>
  </si>
  <si>
    <t xml:space="preserve">Цена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</si>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</sst>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25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8" fillId="0" borderId="29" xfId="0" applyFont="1" applyBorder="1" applyAlignment="1">
      <alignment wrapText="1"/>
    </xf>
    <xf numFmtId="2" fontId="8" fillId="0" borderId="30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9" fillId="0" borderId="0" xfId="0" applyFont="1"/>
    <xf numFmtId="1" fontId="8" fillId="0" borderId="31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wrapText="1"/>
    </xf>
    <xf numFmtId="9" fontId="8" fillId="0" borderId="31" xfId="0" applyNumberFormat="1" applyFont="1" applyBorder="1" applyAlignment="1">
      <alignment horizontal="center"/>
    </xf>
    <xf numFmtId="2" fontId="0" fillId="0" borderId="0" xfId="0" applyNumberFormat="1"/>
    <xf numFmtId="0" fontId="10" fillId="2" borderId="29" xfId="0" applyFont="1" applyFill="1" applyBorder="1" applyAlignment="1">
      <alignment wrapText="1"/>
    </xf>
    <xf numFmtId="164" fontId="8" fillId="2" borderId="30" xfId="0" applyNumberFormat="1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 wrapText="1"/>
    </xf>
    <xf numFmtId="164" fontId="0" fillId="3" borderId="33" xfId="0" applyNumberFormat="1" applyFill="1" applyBorder="1" applyAlignment="1">
      <alignment horizontal="center"/>
    </xf>
    <xf numFmtId="0" fontId="10" fillId="4" borderId="20" xfId="0" applyFont="1" applyFill="1" applyBorder="1" applyAlignment="1">
      <alignment wrapText="1"/>
    </xf>
    <xf numFmtId="0" fontId="6" fillId="4" borderId="3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wrapText="1"/>
    </xf>
    <xf numFmtId="2" fontId="6" fillId="3" borderId="2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wrapText="1"/>
    </xf>
    <xf numFmtId="164" fontId="5" fillId="2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4" fontId="5" fillId="4" borderId="2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0" borderId="27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2" fontId="7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2" borderId="27" xfId="0" applyFont="1" applyFill="1" applyBorder="1" applyAlignment="1">
      <alignment wrapText="1"/>
    </xf>
    <xf numFmtId="164" fontId="5" fillId="2" borderId="27" xfId="0" applyNumberFormat="1" applyFont="1" applyFill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0" fontId="8" fillId="4" borderId="27" xfId="0" applyFont="1" applyFill="1" applyBorder="1" applyAlignment="1">
      <alignment wrapText="1"/>
    </xf>
    <xf numFmtId="0" fontId="0" fillId="4" borderId="27" xfId="0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right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 applyAlignment="1"/>
    <xf numFmtId="0" fontId="0" fillId="0" borderId="38" xfId="0" applyBorder="1" applyAlignment="1"/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0" fillId="0" borderId="20" xfId="0" applyBorder="1"/>
    <xf numFmtId="0" fontId="1" fillId="0" borderId="4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6" fillId="0" borderId="2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justify"/>
    </xf>
    <xf numFmtId="0" fontId="0" fillId="0" borderId="38" xfId="0" applyBorder="1" applyAlignment="1"/>
    <xf numFmtId="0" fontId="0" fillId="0" borderId="39" xfId="0" applyBorder="1" applyAlignment="1"/>
    <xf numFmtId="0" fontId="0" fillId="0" borderId="31" xfId="0" applyBorder="1" applyAlignment="1"/>
    <xf numFmtId="0" fontId="0" fillId="0" borderId="0" xfId="0" applyBorder="1" applyAlignment="1"/>
    <xf numFmtId="0" fontId="0" fillId="0" borderId="36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15" fillId="0" borderId="37" xfId="0" applyFont="1" applyBorder="1" applyAlignment="1">
      <alignment horizontal="justify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6" xfId="0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/>
    <xf numFmtId="0" fontId="0" fillId="0" borderId="45" xfId="0" applyBorder="1" applyAlignment="1"/>
    <xf numFmtId="0" fontId="7" fillId="0" borderId="27" xfId="0" applyFont="1" applyBorder="1" applyAlignment="1">
      <alignment horizontal="justify" vertical="justify"/>
    </xf>
    <xf numFmtId="0" fontId="7" fillId="0" borderId="27" xfId="0" applyFont="1" applyBorder="1" applyAlignment="1"/>
    <xf numFmtId="0" fontId="7" fillId="0" borderId="37" xfId="0" applyFont="1" applyBorder="1" applyAlignment="1">
      <alignment horizontal="center" vertical="justify"/>
    </xf>
    <xf numFmtId="0" fontId="7" fillId="0" borderId="38" xfId="0" applyFont="1" applyBorder="1" applyAlignment="1"/>
    <xf numFmtId="0" fontId="7" fillId="0" borderId="39" xfId="0" applyFont="1" applyBorder="1" applyAlignment="1"/>
    <xf numFmtId="0" fontId="7" fillId="0" borderId="40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7" fillId="0" borderId="27" xfId="0" applyFont="1" applyBorder="1" applyAlignment="1">
      <alignment horizontal="left"/>
    </xf>
    <xf numFmtId="0" fontId="3" fillId="0" borderId="35" xfId="0" applyFont="1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3"/>
  <sheetViews>
    <sheetView topLeftCell="A7" workbookViewId="0">
      <selection activeCell="I27" sqref="I27"/>
    </sheetView>
  </sheetViews>
  <sheetFormatPr defaultRowHeight="15" x14ac:dyDescent="0.25"/>
  <sheetData>
    <row r="2" spans="2:13" ht="24.75" customHeight="1" x14ac:dyDescent="0.25">
      <c r="B2" s="116"/>
      <c r="C2" s="116"/>
      <c r="D2" s="116"/>
      <c r="E2" s="116"/>
      <c r="F2" s="116"/>
      <c r="G2" s="116"/>
      <c r="H2" s="117"/>
      <c r="I2" s="118" t="s">
        <v>68</v>
      </c>
      <c r="J2" s="119"/>
      <c r="K2" s="119"/>
      <c r="L2" s="119"/>
      <c r="M2" s="120"/>
    </row>
    <row r="3" spans="2:13" ht="37.5" customHeight="1" x14ac:dyDescent="0.25">
      <c r="B3" s="116"/>
      <c r="C3" s="116"/>
      <c r="D3" s="116"/>
      <c r="E3" s="116"/>
      <c r="F3" s="116"/>
      <c r="G3" s="116"/>
      <c r="H3" s="117"/>
      <c r="I3" s="121"/>
      <c r="J3" s="122"/>
      <c r="K3" s="122"/>
      <c r="L3" s="122"/>
      <c r="M3" s="123"/>
    </row>
    <row r="4" spans="2:13" x14ac:dyDescent="0.25">
      <c r="B4" s="116"/>
      <c r="C4" s="116"/>
      <c r="D4" s="116"/>
      <c r="E4" s="116"/>
      <c r="F4" s="116"/>
      <c r="G4" s="116"/>
      <c r="H4" s="117"/>
      <c r="I4" s="124" t="s">
        <v>56</v>
      </c>
      <c r="J4" s="124"/>
      <c r="K4" s="124"/>
      <c r="L4" s="124"/>
      <c r="M4" s="124"/>
    </row>
    <row r="5" spans="2:13" x14ac:dyDescent="0.25">
      <c r="B5" s="125" t="s">
        <v>59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2:13" x14ac:dyDescent="0.25">
      <c r="B6" s="98" t="s">
        <v>58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13" x14ac:dyDescent="0.25"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13" x14ac:dyDescent="0.25"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</row>
    <row r="9" spans="2:13" x14ac:dyDescent="0.2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2:13" x14ac:dyDescent="0.25"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2:13" x14ac:dyDescent="0.25"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2:13" x14ac:dyDescent="0.25"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2:13" x14ac:dyDescent="0.25"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</row>
    <row r="14" spans="2:13" x14ac:dyDescent="0.25"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/>
    </row>
    <row r="15" spans="2:13" x14ac:dyDescent="0.25"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6"/>
    </row>
    <row r="16" spans="2:13" x14ac:dyDescent="0.25">
      <c r="B16" s="107" t="s">
        <v>67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9"/>
    </row>
    <row r="17" spans="2:13" x14ac:dyDescent="0.25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</row>
    <row r="18" spans="2:13" x14ac:dyDescent="0.25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</row>
    <row r="19" spans="2:13" x14ac:dyDescent="0.25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2"/>
    </row>
    <row r="20" spans="2:13" x14ac:dyDescent="0.25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</row>
    <row r="21" spans="2:13" x14ac:dyDescent="0.25"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</row>
    <row r="22" spans="2:13" x14ac:dyDescent="0.25"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</row>
    <row r="23" spans="2:13" x14ac:dyDescent="0.25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</row>
    <row r="24" spans="2:13" x14ac:dyDescent="0.25"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</row>
    <row r="25" spans="2:13" x14ac:dyDescent="0.25"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</row>
    <row r="26" spans="2:13" ht="32.25" customHeight="1" x14ac:dyDescent="0.25">
      <c r="B26" s="113" t="s">
        <v>69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5"/>
    </row>
    <row r="27" spans="2:13" x14ac:dyDescent="0.25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2:13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3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2:13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2:13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13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2:13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2:13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2:13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2:13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2:13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2:13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2:13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</sheetData>
  <mergeCells count="9">
    <mergeCell ref="B6:M15"/>
    <mergeCell ref="B16:M25"/>
    <mergeCell ref="B26:M26"/>
    <mergeCell ref="B2:G3"/>
    <mergeCell ref="H2:H4"/>
    <mergeCell ref="I2:M3"/>
    <mergeCell ref="B4:G4"/>
    <mergeCell ref="I4:M4"/>
    <mergeCell ref="B5:M5"/>
  </mergeCells>
  <pageMargins left="0.7" right="0.7" top="0.75" bottom="0.75" header="0.3" footer="0.3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Normal="100" workbookViewId="0">
      <selection activeCell="M18" sqref="M18"/>
    </sheetView>
  </sheetViews>
  <sheetFormatPr defaultRowHeight="15" x14ac:dyDescent="0.25"/>
  <cols>
    <col min="1" max="1" width="5.28515625" customWidth="1"/>
    <col min="2" max="2" width="20.42578125" customWidth="1"/>
    <col min="3" max="3" width="8.140625" customWidth="1"/>
    <col min="5" max="5" width="7.5703125" customWidth="1"/>
    <col min="6" max="6" width="9.28515625" customWidth="1"/>
    <col min="7" max="7" width="10.7109375" customWidth="1"/>
    <col min="8" max="8" width="7.5703125" customWidth="1"/>
    <col min="9" max="9" width="7.85546875" customWidth="1"/>
    <col min="10" max="10" width="6.710937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95</v>
      </c>
    </row>
    <row r="3" spans="1:15" ht="39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8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26.25" thickBot="1" x14ac:dyDescent="0.3">
      <c r="A4" s="129"/>
      <c r="B4" s="129"/>
      <c r="C4" s="129"/>
      <c r="D4" s="55" t="s">
        <v>16</v>
      </c>
      <c r="E4" s="55" t="s">
        <v>17</v>
      </c>
      <c r="F4" s="55" t="s">
        <v>18</v>
      </c>
      <c r="G4" s="1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thickBot="1" x14ac:dyDescent="0.3">
      <c r="A5" s="67"/>
      <c r="B5" s="65" t="s">
        <v>80</v>
      </c>
      <c r="C5" s="65"/>
      <c r="D5" s="68"/>
      <c r="E5" s="68"/>
      <c r="F5" s="68"/>
      <c r="G5" s="1"/>
      <c r="H5" s="1"/>
      <c r="I5" s="1"/>
      <c r="J5" s="1"/>
      <c r="K5" s="1"/>
      <c r="L5" s="1"/>
      <c r="M5" s="1"/>
      <c r="N5" s="65"/>
      <c r="O5" s="69"/>
    </row>
    <row r="6" spans="1:15" ht="15.75" thickBot="1" x14ac:dyDescent="0.3">
      <c r="A6" s="4">
        <v>24</v>
      </c>
      <c r="B6" s="80" t="s">
        <v>70</v>
      </c>
      <c r="C6" s="56">
        <v>100</v>
      </c>
      <c r="D6" s="56">
        <v>0.93</v>
      </c>
      <c r="E6" s="56">
        <v>6.13</v>
      </c>
      <c r="F6" s="56">
        <v>2.87</v>
      </c>
      <c r="G6" s="56">
        <v>70.41</v>
      </c>
      <c r="H6" s="56">
        <v>0.04</v>
      </c>
      <c r="I6" s="56">
        <v>18.05</v>
      </c>
      <c r="J6" s="56"/>
      <c r="K6" s="56">
        <v>16.66</v>
      </c>
      <c r="L6" s="56">
        <v>24.67</v>
      </c>
      <c r="M6" s="56">
        <v>26.22</v>
      </c>
      <c r="N6" s="57">
        <v>0.73</v>
      </c>
      <c r="O6" s="92">
        <v>14.53</v>
      </c>
    </row>
    <row r="7" spans="1:15" ht="26.25" thickBot="1" x14ac:dyDescent="0.3">
      <c r="A7" s="9">
        <v>309</v>
      </c>
      <c r="B7" s="79" t="s">
        <v>64</v>
      </c>
      <c r="C7" s="57">
        <v>150</v>
      </c>
      <c r="D7" s="57">
        <v>5.0999999999999996</v>
      </c>
      <c r="E7" s="57">
        <v>7.5</v>
      </c>
      <c r="F7" s="57">
        <v>28.5</v>
      </c>
      <c r="G7" s="56">
        <v>201.9</v>
      </c>
      <c r="H7" s="60">
        <v>0.06</v>
      </c>
      <c r="I7" s="60"/>
      <c r="J7" s="60"/>
      <c r="K7" s="60">
        <v>7.5</v>
      </c>
      <c r="L7" s="60">
        <v>12</v>
      </c>
      <c r="M7" s="60">
        <v>34.5</v>
      </c>
      <c r="N7" s="61">
        <v>0.75</v>
      </c>
      <c r="O7" s="93">
        <v>8</v>
      </c>
    </row>
    <row r="8" spans="1:15" ht="15.75" thickBot="1" x14ac:dyDescent="0.3">
      <c r="A8" s="3">
        <v>294</v>
      </c>
      <c r="B8" s="78" t="s">
        <v>89</v>
      </c>
      <c r="C8" s="5">
        <v>70</v>
      </c>
      <c r="D8" s="5">
        <v>12.21</v>
      </c>
      <c r="E8" s="5">
        <v>11.73</v>
      </c>
      <c r="F8" s="5">
        <v>11.4</v>
      </c>
      <c r="G8" s="54">
        <v>200.2</v>
      </c>
      <c r="H8" s="54">
        <v>0.14000000000000001</v>
      </c>
      <c r="I8" s="54">
        <v>0.63</v>
      </c>
      <c r="J8" s="54">
        <v>37.659999999999997</v>
      </c>
      <c r="K8" s="54">
        <v>15.54</v>
      </c>
      <c r="L8" s="54">
        <v>41.85</v>
      </c>
      <c r="M8" s="54">
        <v>56</v>
      </c>
      <c r="N8" s="5">
        <v>2.5299999999999998</v>
      </c>
      <c r="O8" s="92">
        <v>17.649999999999999</v>
      </c>
    </row>
    <row r="9" spans="1:15" ht="15.75" thickBot="1" x14ac:dyDescent="0.3">
      <c r="A9" s="3">
        <v>383</v>
      </c>
      <c r="B9" s="78" t="s">
        <v>90</v>
      </c>
      <c r="C9" s="5">
        <v>200</v>
      </c>
      <c r="D9" s="5">
        <v>3.67</v>
      </c>
      <c r="E9" s="5">
        <v>2.6</v>
      </c>
      <c r="F9" s="5">
        <v>25.09</v>
      </c>
      <c r="G9" s="54">
        <v>138.4</v>
      </c>
      <c r="H9" s="54">
        <v>0.03</v>
      </c>
      <c r="I9" s="54" t="s">
        <v>99</v>
      </c>
      <c r="J9" s="54">
        <v>9.5</v>
      </c>
      <c r="K9" s="54">
        <v>18</v>
      </c>
      <c r="L9" s="54">
        <v>127.99</v>
      </c>
      <c r="M9" s="54">
        <v>117.86</v>
      </c>
      <c r="N9" s="5">
        <v>0.64</v>
      </c>
      <c r="O9" s="92">
        <v>11.38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70"/>
      <c r="J10" s="54"/>
      <c r="K10" s="70">
        <v>13.2</v>
      </c>
      <c r="L10" s="54">
        <v>9.1999999999999993</v>
      </c>
      <c r="M10" s="70">
        <v>34.799999999999997</v>
      </c>
      <c r="N10" s="5">
        <v>0.44</v>
      </c>
      <c r="O10" s="93">
        <v>2</v>
      </c>
    </row>
    <row r="11" spans="1:15" ht="15.75" thickBot="1" x14ac:dyDescent="0.3">
      <c r="A11" s="3" t="s">
        <v>60</v>
      </c>
      <c r="B11" s="78" t="s">
        <v>78</v>
      </c>
      <c r="C11" s="5">
        <v>30</v>
      </c>
      <c r="D11" s="5">
        <v>1.7</v>
      </c>
      <c r="E11" s="5">
        <v>2.2599999999999998</v>
      </c>
      <c r="F11" s="62">
        <v>13.94</v>
      </c>
      <c r="G11" s="71">
        <v>82.9</v>
      </c>
      <c r="H11" s="72">
        <v>0.02</v>
      </c>
      <c r="I11" s="71"/>
      <c r="J11" s="72">
        <v>13</v>
      </c>
      <c r="K11" s="71">
        <v>3</v>
      </c>
      <c r="L11" s="72">
        <v>8.1999999999999993</v>
      </c>
      <c r="M11" s="71">
        <v>17.399999999999999</v>
      </c>
      <c r="N11" s="73">
        <v>0.2</v>
      </c>
      <c r="O11" s="92">
        <v>12.44</v>
      </c>
    </row>
    <row r="12" spans="1:15" ht="15.75" thickBot="1" x14ac:dyDescent="0.3">
      <c r="A12" s="3" t="s">
        <v>60</v>
      </c>
      <c r="B12" s="78" t="s">
        <v>91</v>
      </c>
      <c r="C12" s="5">
        <v>40</v>
      </c>
      <c r="D12" s="5">
        <v>7.5</v>
      </c>
      <c r="E12" s="5">
        <v>4</v>
      </c>
      <c r="F12" s="5">
        <v>5.75</v>
      </c>
      <c r="G12" s="62">
        <v>89</v>
      </c>
      <c r="H12" s="71">
        <v>0.02</v>
      </c>
      <c r="I12" s="62">
        <v>0.25</v>
      </c>
      <c r="J12" s="71">
        <v>20</v>
      </c>
      <c r="K12" s="71">
        <v>10.5</v>
      </c>
      <c r="L12" s="71">
        <v>74</v>
      </c>
      <c r="M12" s="71">
        <v>99</v>
      </c>
      <c r="N12" s="71">
        <v>0.2</v>
      </c>
      <c r="O12" s="93">
        <v>26</v>
      </c>
    </row>
    <row r="13" spans="1:15" ht="15.75" thickBot="1" x14ac:dyDescent="0.3">
      <c r="A13" s="3"/>
      <c r="B13" s="51" t="s">
        <v>14</v>
      </c>
      <c r="C13" s="5"/>
      <c r="D13" s="2">
        <f t="shared" ref="D13:I13" si="0">SUM(D6:D12)</f>
        <v>34.270000000000003</v>
      </c>
      <c r="E13" s="2">
        <f t="shared" si="0"/>
        <v>34.619999999999997</v>
      </c>
      <c r="F13" s="2">
        <f t="shared" si="0"/>
        <v>106.87</v>
      </c>
      <c r="G13" s="2">
        <f t="shared" si="0"/>
        <v>876.32999999999993</v>
      </c>
      <c r="H13" s="2">
        <f t="shared" si="0"/>
        <v>0.35000000000000003</v>
      </c>
      <c r="I13" s="2">
        <f t="shared" si="0"/>
        <v>18.93</v>
      </c>
      <c r="J13" s="2">
        <f t="shared" ref="J13" si="1">SUM(J6:J10)</f>
        <v>47.16</v>
      </c>
      <c r="K13" s="2">
        <f>SUM(K6:K12)</f>
        <v>84.4</v>
      </c>
      <c r="L13" s="2">
        <f>SUM(L6:L12)</f>
        <v>297.90999999999997</v>
      </c>
      <c r="M13" s="2">
        <f>SUM(M6:M12)</f>
        <v>385.78</v>
      </c>
      <c r="N13" s="2">
        <f>SUM(N6:N12)</f>
        <v>5.49</v>
      </c>
      <c r="O13" s="95">
        <f>SUM(O6:O12)</f>
        <v>92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90" zoomScaleNormal="90" workbookViewId="0">
      <pane xSplit="2" topLeftCell="C1" activePane="topRight" state="frozen"/>
      <selection pane="topRight" activeCell="O9" sqref="O9"/>
    </sheetView>
  </sheetViews>
  <sheetFormatPr defaultRowHeight="15" x14ac:dyDescent="0.25"/>
  <cols>
    <col min="1" max="1" width="5.28515625" customWidth="1"/>
    <col min="2" max="2" width="20" customWidth="1"/>
    <col min="3" max="3" width="6.85546875" customWidth="1"/>
    <col min="6" max="6" width="10.42578125" customWidth="1"/>
    <col min="7" max="7" width="9.85546875" customWidth="1"/>
    <col min="8" max="8" width="7.140625" customWidth="1"/>
    <col min="10" max="10" width="7.4257812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20</v>
      </c>
    </row>
    <row r="3" spans="1:15" ht="39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7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24" customHeight="1" thickBot="1" x14ac:dyDescent="0.3">
      <c r="A4" s="129"/>
      <c r="B4" s="134"/>
      <c r="C4" s="129"/>
      <c r="D4" s="55" t="s">
        <v>16</v>
      </c>
      <c r="E4" s="55" t="s">
        <v>17</v>
      </c>
      <c r="F4" s="55" t="s">
        <v>18</v>
      </c>
      <c r="G4" s="8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24" customHeight="1" thickBot="1" x14ac:dyDescent="0.3">
      <c r="A5" s="67"/>
      <c r="B5" s="74" t="s">
        <v>80</v>
      </c>
      <c r="C5" s="65"/>
      <c r="D5" s="75"/>
      <c r="E5" s="65"/>
      <c r="F5" s="72"/>
      <c r="G5" s="1"/>
      <c r="H5" s="1"/>
      <c r="I5" s="1"/>
      <c r="J5" s="1"/>
      <c r="K5" s="1"/>
      <c r="L5" s="1"/>
      <c r="M5" s="1"/>
      <c r="N5" s="65"/>
      <c r="O5" s="69"/>
    </row>
    <row r="6" spans="1:15" ht="22.5" customHeight="1" thickBot="1" x14ac:dyDescent="0.3">
      <c r="A6" s="77">
        <v>59</v>
      </c>
      <c r="B6" s="84" t="s">
        <v>85</v>
      </c>
      <c r="C6" s="62">
        <v>100</v>
      </c>
      <c r="D6" s="71">
        <v>0.86</v>
      </c>
      <c r="E6" s="62">
        <v>5.22</v>
      </c>
      <c r="F6" s="71">
        <v>7.87</v>
      </c>
      <c r="G6" s="54">
        <v>104.3</v>
      </c>
      <c r="H6" s="54">
        <v>0.05</v>
      </c>
      <c r="I6" s="54">
        <v>6.95</v>
      </c>
      <c r="J6" s="1"/>
      <c r="K6" s="54">
        <v>24</v>
      </c>
      <c r="L6" s="54">
        <v>21.19</v>
      </c>
      <c r="M6" s="54">
        <v>33.979999999999997</v>
      </c>
      <c r="N6" s="5">
        <v>1.32</v>
      </c>
      <c r="O6" s="90">
        <v>10.19</v>
      </c>
    </row>
    <row r="7" spans="1:15" ht="21" customHeight="1" thickBot="1" x14ac:dyDescent="0.3">
      <c r="A7" s="3">
        <v>321</v>
      </c>
      <c r="B7" s="85" t="s">
        <v>77</v>
      </c>
      <c r="C7" s="54">
        <v>150</v>
      </c>
      <c r="D7" s="70">
        <v>4.3499999999999996</v>
      </c>
      <c r="E7" s="70">
        <v>12</v>
      </c>
      <c r="F7" s="54">
        <v>33.21</v>
      </c>
      <c r="G7" s="70">
        <v>258.24</v>
      </c>
      <c r="H7" s="54">
        <v>0.06</v>
      </c>
      <c r="I7" s="54">
        <v>32.4</v>
      </c>
      <c r="J7" s="54"/>
      <c r="K7" s="54">
        <v>42.9</v>
      </c>
      <c r="L7" s="54">
        <v>113.7</v>
      </c>
      <c r="M7" s="54">
        <v>89.25</v>
      </c>
      <c r="N7" s="5">
        <v>4.46</v>
      </c>
      <c r="O7" s="90">
        <v>14.07</v>
      </c>
    </row>
    <row r="8" spans="1:15" ht="21" customHeight="1" thickBot="1" x14ac:dyDescent="0.3">
      <c r="A8" s="77">
        <v>293</v>
      </c>
      <c r="B8" s="84" t="s">
        <v>98</v>
      </c>
      <c r="C8" s="62">
        <v>60</v>
      </c>
      <c r="D8" s="71">
        <v>13.3</v>
      </c>
      <c r="E8" s="71">
        <v>15.4</v>
      </c>
      <c r="F8" s="62">
        <v>0.05</v>
      </c>
      <c r="G8" s="71">
        <v>193.2</v>
      </c>
      <c r="H8" s="54">
        <v>0.04</v>
      </c>
      <c r="I8" s="54">
        <v>0.77</v>
      </c>
      <c r="J8" s="54">
        <v>55.08</v>
      </c>
      <c r="K8" s="54">
        <v>14.05</v>
      </c>
      <c r="L8" s="54">
        <v>26.2</v>
      </c>
      <c r="M8" s="54">
        <v>131.63999999999999</v>
      </c>
      <c r="N8" s="5">
        <v>1.08</v>
      </c>
      <c r="O8" s="96">
        <v>14.4</v>
      </c>
    </row>
    <row r="9" spans="1:15" ht="21" customHeight="1" thickBot="1" x14ac:dyDescent="0.3">
      <c r="A9" s="77">
        <v>15</v>
      </c>
      <c r="B9" s="84" t="s">
        <v>72</v>
      </c>
      <c r="C9" s="62">
        <v>20</v>
      </c>
      <c r="D9" s="71">
        <v>4.6399999999999997</v>
      </c>
      <c r="E9" s="71">
        <v>5.9</v>
      </c>
      <c r="F9" s="62"/>
      <c r="G9" s="71">
        <v>71.66</v>
      </c>
      <c r="H9" s="54">
        <v>0.01</v>
      </c>
      <c r="I9" s="54">
        <v>0.14000000000000001</v>
      </c>
      <c r="J9" s="54">
        <v>52</v>
      </c>
      <c r="K9" s="54">
        <v>7</v>
      </c>
      <c r="L9" s="54">
        <v>176</v>
      </c>
      <c r="M9" s="54">
        <v>100</v>
      </c>
      <c r="N9" s="5">
        <v>0.2</v>
      </c>
      <c r="O9" s="96">
        <v>12.6</v>
      </c>
    </row>
    <row r="10" spans="1:15" ht="26.25" thickBot="1" x14ac:dyDescent="0.3">
      <c r="A10" s="3">
        <v>349</v>
      </c>
      <c r="B10" s="78" t="s">
        <v>66</v>
      </c>
      <c r="C10" s="63">
        <v>200</v>
      </c>
      <c r="D10" s="5">
        <v>1.1599999999999999</v>
      </c>
      <c r="E10" s="5">
        <v>0.3</v>
      </c>
      <c r="F10" s="5">
        <v>47.26</v>
      </c>
      <c r="G10" s="54">
        <v>196.38</v>
      </c>
      <c r="H10" s="54">
        <v>0.02</v>
      </c>
      <c r="I10" s="54">
        <v>0.8</v>
      </c>
      <c r="J10" s="54"/>
      <c r="K10" s="54">
        <v>33</v>
      </c>
      <c r="L10" s="54">
        <v>5.84</v>
      </c>
      <c r="M10" s="54">
        <v>46</v>
      </c>
      <c r="N10" s="5">
        <v>0.96</v>
      </c>
      <c r="O10" s="90">
        <v>4.76</v>
      </c>
    </row>
    <row r="11" spans="1:15" ht="21" customHeight="1" thickBot="1" x14ac:dyDescent="0.3">
      <c r="A11" s="3" t="s">
        <v>60</v>
      </c>
      <c r="B11" s="78" t="s">
        <v>13</v>
      </c>
      <c r="C11" s="5">
        <v>30</v>
      </c>
      <c r="D11" s="5">
        <v>3.16</v>
      </c>
      <c r="E11" s="5">
        <v>0.4</v>
      </c>
      <c r="F11" s="5">
        <v>19.32</v>
      </c>
      <c r="G11" s="54">
        <v>93.52</v>
      </c>
      <c r="H11" s="54">
        <v>0.04</v>
      </c>
      <c r="I11" s="54"/>
      <c r="J11" s="54"/>
      <c r="K11" s="54">
        <v>13.2</v>
      </c>
      <c r="L11" s="54">
        <v>9.1999999999999993</v>
      </c>
      <c r="M11" s="54">
        <v>34.799999999999997</v>
      </c>
      <c r="N11" s="5">
        <v>0.44</v>
      </c>
      <c r="O11" s="96">
        <v>2</v>
      </c>
    </row>
    <row r="12" spans="1:15" ht="20.25" customHeight="1" thickBot="1" x14ac:dyDescent="0.3">
      <c r="A12" s="3">
        <v>338</v>
      </c>
      <c r="B12" s="78" t="s">
        <v>75</v>
      </c>
      <c r="C12" s="5">
        <v>120</v>
      </c>
      <c r="D12" s="5">
        <v>0.48</v>
      </c>
      <c r="E12" s="5">
        <v>0.36</v>
      </c>
      <c r="F12" s="5">
        <v>12.36</v>
      </c>
      <c r="G12" s="62">
        <v>56.4</v>
      </c>
      <c r="H12" s="9">
        <v>0.02</v>
      </c>
      <c r="I12" s="9">
        <v>6</v>
      </c>
      <c r="J12" s="9"/>
      <c r="K12" s="9">
        <v>14.4</v>
      </c>
      <c r="L12" s="9">
        <v>22.8</v>
      </c>
      <c r="M12" s="9">
        <v>19.2</v>
      </c>
      <c r="N12" s="9">
        <v>2.76</v>
      </c>
      <c r="O12" s="96">
        <v>34</v>
      </c>
    </row>
    <row r="13" spans="1:15" ht="15.75" thickBot="1" x14ac:dyDescent="0.3">
      <c r="A13" s="3"/>
      <c r="B13" s="51" t="s">
        <v>14</v>
      </c>
      <c r="C13" s="2"/>
      <c r="D13" s="2">
        <f>D6+D7+D8+D9+D10+D11+D12</f>
        <v>27.950000000000003</v>
      </c>
      <c r="E13" s="2">
        <f t="shared" ref="E13:M13" si="0">E6+E7+E8+E9+E10+E11+E12</f>
        <v>39.579999999999991</v>
      </c>
      <c r="F13" s="2">
        <f t="shared" si="0"/>
        <v>120.06999999999998</v>
      </c>
      <c r="G13" s="2">
        <f t="shared" si="0"/>
        <v>973.69999999999993</v>
      </c>
      <c r="H13" s="2">
        <f t="shared" si="0"/>
        <v>0.24</v>
      </c>
      <c r="I13" s="2">
        <f t="shared" si="0"/>
        <v>47.06</v>
      </c>
      <c r="J13" s="2">
        <f t="shared" si="0"/>
        <v>107.08</v>
      </c>
      <c r="K13" s="2">
        <f t="shared" si="0"/>
        <v>148.55000000000001</v>
      </c>
      <c r="L13" s="2">
        <f t="shared" si="0"/>
        <v>374.93</v>
      </c>
      <c r="M13" s="2">
        <f t="shared" si="0"/>
        <v>454.87</v>
      </c>
      <c r="N13" s="2">
        <f>N6+N7+N8+N9+N10+N11+N12</f>
        <v>11.219999999999999</v>
      </c>
      <c r="O13" s="95">
        <f>O6+O7+O8+O9+O10+O11+O12</f>
        <v>92.02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25"/>
  <sheetViews>
    <sheetView workbookViewId="0">
      <selection activeCell="A22" sqref="A22:E25"/>
    </sheetView>
  </sheetViews>
  <sheetFormatPr defaultRowHeight="15" x14ac:dyDescent="0.25"/>
  <cols>
    <col min="1" max="1" width="41.7109375" customWidth="1"/>
    <col min="5" max="5" width="15.5703125" customWidth="1"/>
  </cols>
  <sheetData>
    <row r="2" spans="1:7" x14ac:dyDescent="0.25">
      <c r="A2" s="10" t="s">
        <v>26</v>
      </c>
    </row>
    <row r="3" spans="1:7" ht="15.75" thickBot="1" x14ac:dyDescent="0.3">
      <c r="A3" t="s">
        <v>27</v>
      </c>
    </row>
    <row r="4" spans="1:7" ht="26.25" x14ac:dyDescent="0.25">
      <c r="A4" s="135" t="s">
        <v>28</v>
      </c>
      <c r="B4" s="137" t="s">
        <v>29</v>
      </c>
      <c r="C4" s="138"/>
      <c r="D4" s="139"/>
      <c r="E4" s="11" t="s">
        <v>2</v>
      </c>
      <c r="F4" s="12"/>
    </row>
    <row r="5" spans="1:7" ht="15.75" thickBot="1" x14ac:dyDescent="0.3">
      <c r="A5" s="136"/>
      <c r="B5" s="13" t="s">
        <v>30</v>
      </c>
      <c r="C5" s="13" t="s">
        <v>31</v>
      </c>
      <c r="D5" s="13" t="s">
        <v>32</v>
      </c>
      <c r="E5" s="14"/>
      <c r="F5" s="12"/>
    </row>
    <row r="6" spans="1:7" ht="15.75" thickBot="1" x14ac:dyDescent="0.3">
      <c r="A6" s="15" t="s">
        <v>33</v>
      </c>
      <c r="B6" s="16"/>
      <c r="C6" s="16"/>
      <c r="D6" s="16"/>
      <c r="E6" s="16"/>
      <c r="F6" s="17">
        <v>0.25</v>
      </c>
      <c r="G6" s="18" t="s">
        <v>34</v>
      </c>
    </row>
    <row r="7" spans="1:7" ht="15.75" thickBot="1" x14ac:dyDescent="0.3">
      <c r="A7" s="15" t="s">
        <v>35</v>
      </c>
      <c r="B7" s="16"/>
      <c r="C7" s="16"/>
      <c r="D7" s="16"/>
      <c r="E7" s="16"/>
      <c r="F7" s="19" t="e">
        <f>E7*60/E11</f>
        <v>#DIV/0!</v>
      </c>
      <c r="G7" s="10" t="s">
        <v>36</v>
      </c>
    </row>
    <row r="8" spans="1:7" ht="16.5" thickBot="1" x14ac:dyDescent="0.3">
      <c r="A8" s="20" t="s">
        <v>37</v>
      </c>
      <c r="B8" s="16"/>
      <c r="C8" s="16"/>
      <c r="D8" s="16"/>
      <c r="E8" s="16"/>
      <c r="F8" s="21">
        <v>0.35</v>
      </c>
      <c r="G8" s="18" t="s">
        <v>38</v>
      </c>
    </row>
    <row r="9" spans="1:7" ht="15.75" thickBot="1" x14ac:dyDescent="0.3">
      <c r="A9" s="15" t="s">
        <v>39</v>
      </c>
      <c r="B9" s="16"/>
      <c r="C9" s="16"/>
      <c r="D9" s="16"/>
      <c r="E9" s="16"/>
      <c r="F9" s="19" t="e">
        <f>E9*60/E11</f>
        <v>#DIV/0!</v>
      </c>
      <c r="G9" s="10" t="s">
        <v>36</v>
      </c>
    </row>
    <row r="10" spans="1:7" ht="16.5" thickBot="1" x14ac:dyDescent="0.3">
      <c r="A10" s="20" t="s">
        <v>40</v>
      </c>
      <c r="B10" s="16"/>
      <c r="C10" s="16"/>
      <c r="D10" s="16"/>
      <c r="E10" s="16"/>
      <c r="G10" s="22"/>
    </row>
    <row r="11" spans="1:7" ht="16.5" thickBot="1" x14ac:dyDescent="0.3">
      <c r="A11" s="23" t="s">
        <v>41</v>
      </c>
      <c r="B11" s="24"/>
      <c r="C11" s="24"/>
      <c r="D11" s="24"/>
      <c r="E11" s="24"/>
    </row>
    <row r="12" spans="1:7" ht="16.5" thickBot="1" x14ac:dyDescent="0.3">
      <c r="A12" s="25"/>
      <c r="B12" s="26"/>
      <c r="C12" s="26"/>
      <c r="D12" s="26"/>
      <c r="E12" s="26"/>
    </row>
    <row r="13" spans="1:7" ht="16.5" thickBot="1" x14ac:dyDescent="0.3">
      <c r="A13" s="27" t="s">
        <v>42</v>
      </c>
      <c r="B13" s="28">
        <v>46.2</v>
      </c>
      <c r="C13" s="28">
        <v>47.4</v>
      </c>
      <c r="D13" s="28">
        <v>201</v>
      </c>
      <c r="E13" s="29">
        <v>1410</v>
      </c>
    </row>
    <row r="14" spans="1:7" ht="16.5" thickBot="1" x14ac:dyDescent="0.3">
      <c r="A14" s="30"/>
      <c r="B14" s="31" t="s">
        <v>16</v>
      </c>
      <c r="C14" s="31" t="s">
        <v>17</v>
      </c>
      <c r="D14" s="31" t="s">
        <v>18</v>
      </c>
      <c r="E14" s="32"/>
    </row>
    <row r="15" spans="1:7" ht="15.75" thickBot="1" x14ac:dyDescent="0.3">
      <c r="A15" s="33" t="s">
        <v>43</v>
      </c>
      <c r="B15" s="34" t="e">
        <f>B11*400/E11</f>
        <v>#DIV/0!</v>
      </c>
      <c r="C15" s="34" t="e">
        <f>C11*900/E11</f>
        <v>#DIV/0!</v>
      </c>
      <c r="D15" s="34" t="e">
        <f>D11*400/E11</f>
        <v>#DIV/0!</v>
      </c>
      <c r="E15" s="35"/>
    </row>
    <row r="16" spans="1:7" ht="15.75" thickBot="1" x14ac:dyDescent="0.3">
      <c r="A16" s="36" t="s">
        <v>44</v>
      </c>
      <c r="B16" s="37" t="s">
        <v>45</v>
      </c>
      <c r="C16" s="37" t="s">
        <v>46</v>
      </c>
      <c r="D16" s="37" t="s">
        <v>47</v>
      </c>
      <c r="E16" s="38"/>
    </row>
    <row r="17" spans="1:7" ht="15.75" x14ac:dyDescent="0.25">
      <c r="A17" s="39"/>
      <c r="B17" s="50" t="s">
        <v>48</v>
      </c>
      <c r="C17" s="13" t="s">
        <v>10</v>
      </c>
      <c r="D17" s="13" t="s">
        <v>49</v>
      </c>
      <c r="E17" s="13" t="s">
        <v>50</v>
      </c>
    </row>
    <row r="18" spans="1:7" x14ac:dyDescent="0.25">
      <c r="A18" s="40" t="s">
        <v>51</v>
      </c>
      <c r="B18" s="41" t="e">
        <f>'1'!#REF!+'2'!#REF!+'3'!#REF!+'4'!#REF!+'5'!#REF!+'6'!#REF!+'7'!#REF!+'8'!#REF!+'9'!#REF!+'10'!#REF!</f>
        <v>#REF!</v>
      </c>
      <c r="C18" s="41" t="e">
        <f>'1'!#REF!+'2'!#REF!+'3'!#REF!+'4'!#REF!+'5'!#REF!+'6'!#REF!+'7'!#REF!+'8'!#REF!+'9'!#REF!+'10'!#REF!</f>
        <v>#REF!</v>
      </c>
      <c r="D18" s="41" t="e">
        <f>'1'!#REF!+'2'!#REF!+'3'!#REF!+'4'!#REF!+'5'!#REF!+'6'!#REF!+'7'!#REF!+'8'!#REF!+'9'!#REF!+'10'!#REF!</f>
        <v>#REF!</v>
      </c>
      <c r="E18" s="42"/>
    </row>
    <row r="19" spans="1:7" x14ac:dyDescent="0.25">
      <c r="A19" s="43" t="s">
        <v>52</v>
      </c>
      <c r="B19" s="44" t="e">
        <f>B18/10</f>
        <v>#REF!</v>
      </c>
      <c r="C19" s="44" t="e">
        <f>C18/10</f>
        <v>#REF!</v>
      </c>
      <c r="D19" s="44" t="e">
        <f>D18/10</f>
        <v>#REF!</v>
      </c>
      <c r="E19" s="45" t="e">
        <f>D19/C19</f>
        <v>#REF!</v>
      </c>
    </row>
    <row r="20" spans="1:7" x14ac:dyDescent="0.25">
      <c r="A20" s="46" t="s">
        <v>53</v>
      </c>
      <c r="B20" s="47">
        <v>36</v>
      </c>
      <c r="C20" s="47"/>
      <c r="D20" s="47"/>
      <c r="E20" s="48"/>
    </row>
    <row r="21" spans="1:7" ht="13.5" customHeight="1" x14ac:dyDescent="0.25">
      <c r="A21" s="49"/>
      <c r="B21" s="49"/>
      <c r="C21" s="49"/>
      <c r="D21" s="49"/>
      <c r="E21" s="49"/>
      <c r="F21" s="49"/>
      <c r="G21" s="49"/>
    </row>
    <row r="22" spans="1:7" ht="12.75" customHeight="1" x14ac:dyDescent="0.25">
      <c r="A22" s="140"/>
      <c r="B22" s="141"/>
      <c r="C22" s="141"/>
      <c r="D22" s="141"/>
      <c r="E22" s="141"/>
      <c r="F22" s="49"/>
      <c r="G22" s="49"/>
    </row>
    <row r="23" spans="1:7" ht="12" customHeight="1" x14ac:dyDescent="0.25">
      <c r="A23" s="141"/>
      <c r="B23" s="141"/>
      <c r="C23" s="141"/>
      <c r="D23" s="141"/>
      <c r="E23" s="141"/>
      <c r="F23" s="49"/>
      <c r="G23" s="49"/>
    </row>
    <row r="24" spans="1:7" ht="12" customHeight="1" x14ac:dyDescent="0.25">
      <c r="A24" s="141"/>
      <c r="B24" s="141"/>
      <c r="C24" s="141"/>
      <c r="D24" s="141"/>
      <c r="E24" s="141"/>
      <c r="F24" s="49"/>
      <c r="G24" s="49"/>
    </row>
    <row r="25" spans="1:7" ht="12" customHeight="1" x14ac:dyDescent="0.25">
      <c r="A25" s="141"/>
      <c r="B25" s="141"/>
      <c r="C25" s="141"/>
      <c r="D25" s="141"/>
      <c r="E25" s="141"/>
      <c r="F25" s="49"/>
      <c r="G25" s="49"/>
    </row>
  </sheetData>
  <mergeCells count="3">
    <mergeCell ref="A4:A5"/>
    <mergeCell ref="B4:D4"/>
    <mergeCell ref="A22:E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"/>
  <sheetViews>
    <sheetView tabSelected="1" zoomScaleNormal="100" workbookViewId="0">
      <selection activeCell="R6" sqref="R6"/>
    </sheetView>
  </sheetViews>
  <sheetFormatPr defaultRowHeight="15" x14ac:dyDescent="0.25"/>
  <cols>
    <col min="1" max="1" width="6.140625" customWidth="1"/>
    <col min="2" max="2" width="17.85546875" customWidth="1"/>
    <col min="3" max="3" width="11.140625" customWidth="1"/>
    <col min="6" max="6" width="10.28515625" customWidth="1"/>
    <col min="7" max="7" width="11" customWidth="1"/>
    <col min="8" max="8" width="7.85546875" customWidth="1"/>
    <col min="9" max="9" width="8" customWidth="1"/>
    <col min="10" max="10" width="7.28515625" customWidth="1"/>
    <col min="11" max="11" width="8.140625" customWidth="1"/>
    <col min="13" max="13" width="10.140625" customWidth="1"/>
  </cols>
  <sheetData>
    <row r="1" spans="1:17" x14ac:dyDescent="0.25">
      <c r="B1" s="6" t="s">
        <v>25</v>
      </c>
    </row>
    <row r="2" spans="1:17" ht="15" customHeight="1" thickBot="1" x14ac:dyDescent="0.3">
      <c r="B2" s="6" t="s">
        <v>19</v>
      </c>
    </row>
    <row r="3" spans="1:17" ht="42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8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1" t="s">
        <v>101</v>
      </c>
      <c r="Q3" s="88"/>
    </row>
    <row r="4" spans="1:17" ht="15.75" thickBot="1" x14ac:dyDescent="0.3">
      <c r="A4" s="129"/>
      <c r="B4" s="129"/>
      <c r="C4" s="129"/>
      <c r="D4" s="55" t="s">
        <v>16</v>
      </c>
      <c r="E4" s="55" t="s">
        <v>17</v>
      </c>
      <c r="F4" s="55" t="s">
        <v>18</v>
      </c>
      <c r="G4" s="1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7" ht="15.75" thickBot="1" x14ac:dyDescent="0.3">
      <c r="A5" s="67"/>
      <c r="B5" s="65" t="s">
        <v>80</v>
      </c>
      <c r="C5" s="65"/>
      <c r="D5" s="68"/>
      <c r="E5" s="68"/>
      <c r="F5" s="68"/>
      <c r="G5" s="1"/>
      <c r="H5" s="1"/>
      <c r="I5" s="1"/>
      <c r="J5" s="1"/>
      <c r="K5" s="1"/>
      <c r="L5" s="1"/>
      <c r="M5" s="1"/>
      <c r="N5" s="65"/>
      <c r="O5" s="69"/>
    </row>
    <row r="6" spans="1:17" ht="26.25" thickBot="1" x14ac:dyDescent="0.3">
      <c r="A6" s="4">
        <v>45</v>
      </c>
      <c r="B6" s="80" t="s">
        <v>74</v>
      </c>
      <c r="C6" s="56">
        <v>100</v>
      </c>
      <c r="D6" s="56">
        <v>1.33</v>
      </c>
      <c r="E6" s="56">
        <v>6.08</v>
      </c>
      <c r="F6" s="56">
        <v>8.52</v>
      </c>
      <c r="G6" s="56">
        <v>94.12</v>
      </c>
      <c r="H6" s="56">
        <v>0.02</v>
      </c>
      <c r="I6" s="56">
        <v>24.23</v>
      </c>
      <c r="J6" s="56"/>
      <c r="K6" s="56">
        <v>16</v>
      </c>
      <c r="L6" s="56">
        <v>43</v>
      </c>
      <c r="M6" s="56">
        <v>28.32</v>
      </c>
      <c r="N6" s="86">
        <v>0.52</v>
      </c>
      <c r="O6" s="90">
        <v>5.53</v>
      </c>
    </row>
    <row r="7" spans="1:17" ht="26.25" thickBot="1" x14ac:dyDescent="0.3">
      <c r="A7" s="9">
        <v>302</v>
      </c>
      <c r="B7" s="79" t="s">
        <v>61</v>
      </c>
      <c r="C7" s="57">
        <v>150</v>
      </c>
      <c r="D7" s="57">
        <v>8.9</v>
      </c>
      <c r="E7" s="57">
        <v>4.0999999999999996</v>
      </c>
      <c r="F7" s="57">
        <v>39.840000000000003</v>
      </c>
      <c r="G7" s="56">
        <v>231.86</v>
      </c>
      <c r="H7" s="60">
        <v>0.2</v>
      </c>
      <c r="I7" s="60"/>
      <c r="J7" s="60"/>
      <c r="K7" s="60">
        <v>140</v>
      </c>
      <c r="L7" s="60">
        <v>14.6</v>
      </c>
      <c r="M7" s="60">
        <v>210</v>
      </c>
      <c r="N7" s="87">
        <v>5.01</v>
      </c>
      <c r="O7" s="96">
        <v>8</v>
      </c>
      <c r="Q7" s="89"/>
    </row>
    <row r="8" spans="1:17" ht="15.75" thickBot="1" x14ac:dyDescent="0.3">
      <c r="A8" s="3">
        <v>280</v>
      </c>
      <c r="B8" s="78" t="s">
        <v>81</v>
      </c>
      <c r="C8" s="5" t="s">
        <v>96</v>
      </c>
      <c r="D8" s="5">
        <v>9.8699999999999992</v>
      </c>
      <c r="E8" s="5">
        <v>17.329999999999998</v>
      </c>
      <c r="F8" s="5">
        <v>1.07</v>
      </c>
      <c r="G8" s="54">
        <v>230.67</v>
      </c>
      <c r="H8" s="54">
        <v>0.08</v>
      </c>
      <c r="I8" s="54">
        <v>0.27</v>
      </c>
      <c r="J8" s="54">
        <v>4.67</v>
      </c>
      <c r="K8" s="54">
        <v>26.67</v>
      </c>
      <c r="L8" s="54">
        <v>34.53</v>
      </c>
      <c r="M8" s="54">
        <v>140</v>
      </c>
      <c r="N8" s="62">
        <v>1.87</v>
      </c>
      <c r="O8" s="90">
        <v>27.47</v>
      </c>
    </row>
    <row r="9" spans="1:17" ht="15.75" thickBot="1" x14ac:dyDescent="0.3">
      <c r="A9" s="3">
        <v>376</v>
      </c>
      <c r="B9" s="78" t="s">
        <v>15</v>
      </c>
      <c r="C9" s="5">
        <v>200</v>
      </c>
      <c r="D9" s="5">
        <v>0.53</v>
      </c>
      <c r="E9" s="5"/>
      <c r="F9" s="5">
        <v>9.4700000000000006</v>
      </c>
      <c r="G9" s="54">
        <v>40</v>
      </c>
      <c r="H9" s="54"/>
      <c r="I9" s="54">
        <v>0.27</v>
      </c>
      <c r="J9" s="54"/>
      <c r="K9" s="54">
        <v>11.73</v>
      </c>
      <c r="L9" s="54">
        <v>13.6</v>
      </c>
      <c r="M9" s="54">
        <v>22.13</v>
      </c>
      <c r="N9" s="62">
        <v>2.13</v>
      </c>
      <c r="O9" s="90">
        <v>2.44</v>
      </c>
    </row>
    <row r="10" spans="1:17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70"/>
      <c r="J10" s="54"/>
      <c r="K10" s="70">
        <v>13.2</v>
      </c>
      <c r="L10" s="54">
        <v>9.1999999999999993</v>
      </c>
      <c r="M10" s="70">
        <v>34.799999999999997</v>
      </c>
      <c r="N10" s="62">
        <v>0.44</v>
      </c>
      <c r="O10" s="96">
        <v>2</v>
      </c>
    </row>
    <row r="11" spans="1:17" ht="15.75" thickBot="1" x14ac:dyDescent="0.3">
      <c r="A11" s="3" t="s">
        <v>60</v>
      </c>
      <c r="B11" s="78" t="s">
        <v>82</v>
      </c>
      <c r="C11" s="5">
        <v>40</v>
      </c>
      <c r="D11" s="5">
        <v>7.5</v>
      </c>
      <c r="E11" s="5">
        <v>4</v>
      </c>
      <c r="F11" s="62">
        <v>5.75</v>
      </c>
      <c r="G11" s="71">
        <v>89</v>
      </c>
      <c r="H11" s="72">
        <v>0.02</v>
      </c>
      <c r="I11" s="71">
        <v>0.25</v>
      </c>
      <c r="J11" s="72">
        <v>20</v>
      </c>
      <c r="K11" s="71">
        <v>10.5</v>
      </c>
      <c r="L11" s="72">
        <v>74</v>
      </c>
      <c r="M11" s="71">
        <v>99</v>
      </c>
      <c r="N11" s="72">
        <v>0.2</v>
      </c>
      <c r="O11" s="96">
        <v>26</v>
      </c>
    </row>
    <row r="12" spans="1:17" ht="15.75" thickBot="1" x14ac:dyDescent="0.3">
      <c r="A12" s="3">
        <v>338</v>
      </c>
      <c r="B12" s="78" t="s">
        <v>75</v>
      </c>
      <c r="C12" s="5" t="s">
        <v>97</v>
      </c>
      <c r="D12" s="5">
        <v>0.48</v>
      </c>
      <c r="E12" s="5">
        <v>0.48</v>
      </c>
      <c r="F12" s="5">
        <v>11.76</v>
      </c>
      <c r="G12" s="62">
        <v>38.4</v>
      </c>
      <c r="H12" s="71">
        <v>0.04</v>
      </c>
      <c r="I12" s="62">
        <v>12</v>
      </c>
      <c r="J12" s="71"/>
      <c r="K12" s="62">
        <v>10.8</v>
      </c>
      <c r="L12" s="71">
        <v>19.2</v>
      </c>
      <c r="M12" s="62">
        <v>13.2</v>
      </c>
      <c r="N12" s="71">
        <v>2.64</v>
      </c>
      <c r="O12" s="96">
        <v>20.56</v>
      </c>
    </row>
    <row r="13" spans="1:17" ht="15.75" thickBot="1" x14ac:dyDescent="0.3">
      <c r="A13" s="3"/>
      <c r="B13" s="51" t="s">
        <v>14</v>
      </c>
      <c r="C13" s="5"/>
      <c r="D13" s="2">
        <f t="shared" ref="D13:I13" si="0">SUM(D6:D12)</f>
        <v>31.770000000000003</v>
      </c>
      <c r="E13" s="2">
        <f t="shared" si="0"/>
        <v>32.389999999999993</v>
      </c>
      <c r="F13" s="2">
        <f t="shared" si="0"/>
        <v>95.73</v>
      </c>
      <c r="G13" s="2">
        <f t="shared" si="0"/>
        <v>817.56999999999994</v>
      </c>
      <c r="H13" s="2">
        <f t="shared" si="0"/>
        <v>0.39999999999999997</v>
      </c>
      <c r="I13" s="2">
        <f t="shared" si="0"/>
        <v>37.019999999999996</v>
      </c>
      <c r="J13" s="2">
        <f t="shared" ref="J13" si="1">SUM(J6:J10)</f>
        <v>4.67</v>
      </c>
      <c r="K13" s="2">
        <f>SUM(K6:K12)</f>
        <v>228.9</v>
      </c>
      <c r="L13" s="2">
        <f>SUM(L6:L12)</f>
        <v>208.13</v>
      </c>
      <c r="M13" s="2">
        <f>SUM(M6:M12)</f>
        <v>547.45000000000005</v>
      </c>
      <c r="N13" s="65">
        <f>SUM(N6:N12)</f>
        <v>12.809999999999999</v>
      </c>
      <c r="O13" s="97">
        <f>SUM(O6:O12)</f>
        <v>92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zoomScaleNormal="100" workbookViewId="0">
      <selection activeCell="D20" sqref="D20"/>
    </sheetView>
  </sheetViews>
  <sheetFormatPr defaultRowHeight="15" x14ac:dyDescent="0.25"/>
  <cols>
    <col min="1" max="1" width="6.42578125" customWidth="1"/>
    <col min="2" max="2" width="22.5703125" customWidth="1"/>
    <col min="3" max="3" width="7" customWidth="1"/>
    <col min="4" max="4" width="6.7109375" customWidth="1"/>
    <col min="6" max="6" width="10.5703125" customWidth="1"/>
    <col min="7" max="7" width="10" customWidth="1"/>
    <col min="8" max="8" width="7.140625" customWidth="1"/>
    <col min="10" max="10" width="6.14062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55</v>
      </c>
    </row>
    <row r="3" spans="1:15" ht="42.75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7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15.75" thickBot="1" x14ac:dyDescent="0.3">
      <c r="A4" s="129"/>
      <c r="B4" s="129"/>
      <c r="C4" s="129"/>
      <c r="D4" s="55" t="s">
        <v>16</v>
      </c>
      <c r="E4" s="55" t="s">
        <v>17</v>
      </c>
      <c r="F4" s="55" t="s">
        <v>18</v>
      </c>
      <c r="G4" s="8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thickBot="1" x14ac:dyDescent="0.3">
      <c r="A5" s="64"/>
      <c r="B5" s="65" t="s">
        <v>80</v>
      </c>
      <c r="C5" s="65"/>
      <c r="D5" s="66"/>
      <c r="E5" s="66"/>
      <c r="F5" s="66"/>
      <c r="G5" s="1"/>
      <c r="H5" s="1"/>
      <c r="I5" s="1"/>
      <c r="J5" s="1"/>
      <c r="K5" s="1"/>
      <c r="L5" s="1"/>
      <c r="M5" s="1"/>
      <c r="N5" s="65"/>
      <c r="O5" s="69"/>
    </row>
    <row r="6" spans="1:15" ht="15.75" thickBot="1" x14ac:dyDescent="0.3">
      <c r="A6" s="3">
        <v>20</v>
      </c>
      <c r="B6" s="80" t="s">
        <v>71</v>
      </c>
      <c r="C6" s="54">
        <v>100</v>
      </c>
      <c r="D6" s="54">
        <v>0.67</v>
      </c>
      <c r="E6" s="54">
        <v>6.09</v>
      </c>
      <c r="F6" s="54">
        <v>1.71</v>
      </c>
      <c r="G6" s="54">
        <v>64.650000000000006</v>
      </c>
      <c r="H6" s="54">
        <v>0.03</v>
      </c>
      <c r="I6" s="54">
        <v>6.65</v>
      </c>
      <c r="J6" s="54"/>
      <c r="K6" s="54">
        <v>13.3</v>
      </c>
      <c r="L6" s="54">
        <v>16.149999999999999</v>
      </c>
      <c r="M6" s="54">
        <v>28.62</v>
      </c>
      <c r="N6" s="5">
        <v>0.48</v>
      </c>
      <c r="O6" s="92">
        <v>14.02</v>
      </c>
    </row>
    <row r="7" spans="1:15" ht="15.75" thickBot="1" x14ac:dyDescent="0.3">
      <c r="A7" s="9">
        <v>304</v>
      </c>
      <c r="B7" s="79" t="s">
        <v>62</v>
      </c>
      <c r="C7" s="57">
        <v>150</v>
      </c>
      <c r="D7" s="57">
        <v>3.67</v>
      </c>
      <c r="E7" s="57">
        <v>5.42</v>
      </c>
      <c r="F7" s="57">
        <v>36.67</v>
      </c>
      <c r="G7" s="56">
        <v>210.11</v>
      </c>
      <c r="H7" s="56">
        <v>0.03</v>
      </c>
      <c r="I7" s="56"/>
      <c r="J7" s="59">
        <v>27</v>
      </c>
      <c r="K7" s="60">
        <v>19.010000000000002</v>
      </c>
      <c r="L7" s="60">
        <v>2.61</v>
      </c>
      <c r="M7" s="60">
        <v>61.5</v>
      </c>
      <c r="N7" s="60">
        <v>0.53</v>
      </c>
      <c r="O7" s="93">
        <v>9.4</v>
      </c>
    </row>
    <row r="8" spans="1:15" ht="15.75" thickBot="1" x14ac:dyDescent="0.3">
      <c r="A8" s="3">
        <v>288</v>
      </c>
      <c r="B8" s="78" t="s">
        <v>63</v>
      </c>
      <c r="C8" s="5">
        <v>120</v>
      </c>
      <c r="D8" s="5">
        <v>26</v>
      </c>
      <c r="E8" s="5">
        <v>16</v>
      </c>
      <c r="F8" s="5"/>
      <c r="G8" s="54">
        <v>248</v>
      </c>
      <c r="H8" s="54">
        <v>0.05</v>
      </c>
      <c r="I8" s="54"/>
      <c r="J8" s="54">
        <v>24</v>
      </c>
      <c r="K8" s="54">
        <v>24</v>
      </c>
      <c r="L8" s="54">
        <v>48</v>
      </c>
      <c r="M8" s="54">
        <v>172</v>
      </c>
      <c r="N8" s="5">
        <v>2.4</v>
      </c>
      <c r="O8" s="92">
        <v>29.19</v>
      </c>
    </row>
    <row r="9" spans="1:15" ht="15.75" thickBot="1" x14ac:dyDescent="0.3">
      <c r="A9" s="3">
        <v>377</v>
      </c>
      <c r="B9" s="78" t="s">
        <v>65</v>
      </c>
      <c r="C9" s="5">
        <v>200</v>
      </c>
      <c r="D9" s="5">
        <v>0.53</v>
      </c>
      <c r="E9" s="5"/>
      <c r="F9" s="5">
        <v>9.8699999999999992</v>
      </c>
      <c r="G9" s="54">
        <v>41.6</v>
      </c>
      <c r="H9" s="54"/>
      <c r="I9" s="54">
        <v>2.13</v>
      </c>
      <c r="J9" s="54"/>
      <c r="K9" s="54">
        <v>12.27</v>
      </c>
      <c r="L9" s="54">
        <v>15.33</v>
      </c>
      <c r="M9" s="54">
        <v>23.2</v>
      </c>
      <c r="N9" s="5">
        <v>2.13</v>
      </c>
      <c r="O9" s="92">
        <v>4.3600000000000003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54">
        <v>93.52</v>
      </c>
      <c r="H10" s="70">
        <v>0.04</v>
      </c>
      <c r="I10" s="70"/>
      <c r="J10" s="54"/>
      <c r="K10" s="70">
        <v>13.2</v>
      </c>
      <c r="L10" s="54">
        <v>9.1999999999999993</v>
      </c>
      <c r="M10" s="70">
        <v>34.799999999999997</v>
      </c>
      <c r="N10" s="5">
        <v>0.44</v>
      </c>
      <c r="O10" s="93">
        <v>2</v>
      </c>
    </row>
    <row r="11" spans="1:15" ht="15.75" thickBot="1" x14ac:dyDescent="0.3">
      <c r="A11" s="3">
        <v>338</v>
      </c>
      <c r="B11" s="78" t="s">
        <v>75</v>
      </c>
      <c r="C11" s="5">
        <v>120</v>
      </c>
      <c r="D11" s="5">
        <v>0.48</v>
      </c>
      <c r="E11" s="5">
        <v>0.36</v>
      </c>
      <c r="F11" s="5">
        <v>12.36</v>
      </c>
      <c r="G11" s="62">
        <v>56.4</v>
      </c>
      <c r="H11" s="71">
        <v>0.02</v>
      </c>
      <c r="I11" s="71">
        <v>6</v>
      </c>
      <c r="J11" s="62"/>
      <c r="K11" s="71">
        <v>14.4</v>
      </c>
      <c r="L11" s="62">
        <v>22.8</v>
      </c>
      <c r="M11" s="71">
        <v>19.2</v>
      </c>
      <c r="N11" s="5">
        <v>2.76</v>
      </c>
      <c r="O11" s="93">
        <v>19.5</v>
      </c>
    </row>
    <row r="12" spans="1:15" ht="15.75" thickBot="1" x14ac:dyDescent="0.3">
      <c r="A12" s="3" t="s">
        <v>60</v>
      </c>
      <c r="B12" s="78" t="s">
        <v>83</v>
      </c>
      <c r="C12" s="5">
        <v>20</v>
      </c>
      <c r="D12" s="5">
        <v>1.7</v>
      </c>
      <c r="E12" s="5">
        <v>2.2599999999999998</v>
      </c>
      <c r="F12" s="5">
        <v>13.94</v>
      </c>
      <c r="G12" s="62">
        <v>82.9</v>
      </c>
      <c r="H12" s="71">
        <v>0.02</v>
      </c>
      <c r="I12" s="71"/>
      <c r="J12" s="62">
        <v>13</v>
      </c>
      <c r="K12" s="71">
        <v>3</v>
      </c>
      <c r="L12" s="62">
        <v>8.1999999999999993</v>
      </c>
      <c r="M12" s="71">
        <v>17.399999999999999</v>
      </c>
      <c r="N12" s="5">
        <v>0.2</v>
      </c>
      <c r="O12" s="93">
        <v>13.5</v>
      </c>
    </row>
    <row r="13" spans="1:15" ht="15.75" thickBot="1" x14ac:dyDescent="0.3">
      <c r="A13" s="3"/>
      <c r="B13" s="51" t="s">
        <v>14</v>
      </c>
      <c r="C13" s="5"/>
      <c r="D13" s="2">
        <f>SUM(D6:D12)</f>
        <v>36.21</v>
      </c>
      <c r="E13" s="2">
        <f>SUM(E6:E12)</f>
        <v>30.529999999999994</v>
      </c>
      <c r="F13" s="2">
        <f>SUM(F6:F12)</f>
        <v>93.86999999999999</v>
      </c>
      <c r="G13" s="2">
        <f>SUM(G6:G12)</f>
        <v>797.18</v>
      </c>
      <c r="H13" s="2">
        <f>SUM(H6:H12)</f>
        <v>0.18999999999999997</v>
      </c>
      <c r="I13" s="2">
        <f t="shared" ref="I13:J13" si="0">SUM(I6:I10)</f>
        <v>8.7800000000000011</v>
      </c>
      <c r="J13" s="2">
        <f t="shared" si="0"/>
        <v>51</v>
      </c>
      <c r="K13" s="2">
        <f>SUM(K6:K12)</f>
        <v>99.18</v>
      </c>
      <c r="L13" s="2">
        <f>SUM(L6:L12)</f>
        <v>122.28999999999999</v>
      </c>
      <c r="M13" s="2">
        <f>SUM(M6:M12)</f>
        <v>356.71999999999997</v>
      </c>
      <c r="N13" s="2">
        <f>SUM(N6:N12)</f>
        <v>8.94</v>
      </c>
      <c r="O13" s="2">
        <f>SUM(O6:O12)</f>
        <v>91.97</v>
      </c>
    </row>
    <row r="17" spans="2:2" ht="15.75" thickBot="1" x14ac:dyDescent="0.3"/>
    <row r="18" spans="2:2" ht="15.75" thickBot="1" x14ac:dyDescent="0.3">
      <c r="B18" s="69"/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"/>
  <sheetViews>
    <sheetView zoomScaleNormal="100" workbookViewId="0">
      <selection activeCell="M14" sqref="M14"/>
    </sheetView>
  </sheetViews>
  <sheetFormatPr defaultRowHeight="15" x14ac:dyDescent="0.25"/>
  <cols>
    <col min="1" max="1" width="6" customWidth="1"/>
    <col min="2" max="2" width="21.85546875" customWidth="1"/>
    <col min="3" max="3" width="6.5703125" customWidth="1"/>
    <col min="6" max="6" width="9.7109375" customWidth="1"/>
    <col min="7" max="7" width="9.28515625" customWidth="1"/>
    <col min="8" max="8" width="7.85546875" customWidth="1"/>
    <col min="9" max="9" width="8.28515625" customWidth="1"/>
    <col min="10" max="10" width="6.85546875" customWidth="1"/>
  </cols>
  <sheetData>
    <row r="1" spans="1:15" x14ac:dyDescent="0.25">
      <c r="B1" s="6" t="s">
        <v>25</v>
      </c>
    </row>
    <row r="2" spans="1:15" ht="13.5" customHeight="1" thickBot="1" x14ac:dyDescent="0.3">
      <c r="B2" s="6" t="s">
        <v>54</v>
      </c>
    </row>
    <row r="3" spans="1:15" ht="51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8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15.75" thickBot="1" x14ac:dyDescent="0.3">
      <c r="A4" s="129"/>
      <c r="B4" s="134"/>
      <c r="C4" s="129"/>
      <c r="D4" s="82" t="s">
        <v>16</v>
      </c>
      <c r="E4" s="55" t="s">
        <v>17</v>
      </c>
      <c r="F4" s="82" t="s">
        <v>18</v>
      </c>
      <c r="G4" s="1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thickBot="1" x14ac:dyDescent="0.3">
      <c r="A5" s="67"/>
      <c r="B5" s="74" t="s">
        <v>80</v>
      </c>
      <c r="C5" s="65"/>
      <c r="D5" s="76"/>
      <c r="E5" s="66"/>
      <c r="F5" s="76"/>
      <c r="G5" s="1"/>
      <c r="H5" s="1"/>
      <c r="I5" s="1"/>
      <c r="J5" s="1"/>
      <c r="K5" s="1"/>
      <c r="L5" s="1"/>
      <c r="M5" s="1"/>
      <c r="N5" s="2"/>
      <c r="O5" s="69"/>
    </row>
    <row r="6" spans="1:15" ht="15.75" thickBot="1" x14ac:dyDescent="0.3">
      <c r="A6" s="3">
        <v>112</v>
      </c>
      <c r="B6" s="80" t="s">
        <v>100</v>
      </c>
      <c r="C6" s="54">
        <v>250</v>
      </c>
      <c r="D6" s="54">
        <v>2.57</v>
      </c>
      <c r="E6" s="54">
        <v>2.78</v>
      </c>
      <c r="F6" s="54">
        <v>15.69</v>
      </c>
      <c r="G6" s="54">
        <v>109</v>
      </c>
      <c r="H6" s="54">
        <v>0.09</v>
      </c>
      <c r="I6" s="54">
        <v>6.08</v>
      </c>
      <c r="J6" s="54"/>
      <c r="K6" s="54">
        <v>23.8</v>
      </c>
      <c r="L6" s="54">
        <v>29.5</v>
      </c>
      <c r="M6" s="54">
        <v>57.73</v>
      </c>
      <c r="N6" s="5">
        <v>1</v>
      </c>
      <c r="O6" s="92">
        <v>21.93</v>
      </c>
    </row>
    <row r="7" spans="1:15" ht="15.75" customHeight="1" thickBot="1" x14ac:dyDescent="0.3">
      <c r="A7" s="3">
        <v>15</v>
      </c>
      <c r="B7" s="78" t="s">
        <v>72</v>
      </c>
      <c r="C7" s="5">
        <v>20</v>
      </c>
      <c r="D7" s="5">
        <v>4.6399999999999997</v>
      </c>
      <c r="E7" s="5">
        <v>5.9</v>
      </c>
      <c r="F7" s="5"/>
      <c r="G7" s="54">
        <v>71.66</v>
      </c>
      <c r="H7" s="54">
        <v>0.01</v>
      </c>
      <c r="I7" s="54">
        <v>0.14000000000000001</v>
      </c>
      <c r="J7" s="54">
        <v>52</v>
      </c>
      <c r="K7" s="54">
        <v>7</v>
      </c>
      <c r="L7" s="54">
        <v>176</v>
      </c>
      <c r="M7" s="54">
        <v>100</v>
      </c>
      <c r="N7" s="5">
        <v>0.2</v>
      </c>
      <c r="O7" s="93">
        <v>12.6</v>
      </c>
    </row>
    <row r="8" spans="1:15" ht="15.75" thickBot="1" x14ac:dyDescent="0.3">
      <c r="A8" s="3">
        <v>376</v>
      </c>
      <c r="B8" s="78" t="s">
        <v>15</v>
      </c>
      <c r="C8" s="83">
        <v>200</v>
      </c>
      <c r="D8" s="5">
        <v>0.53</v>
      </c>
      <c r="E8" s="5"/>
      <c r="F8" s="5">
        <v>9.4700000000000006</v>
      </c>
      <c r="G8" s="62">
        <v>40</v>
      </c>
      <c r="H8" s="9"/>
      <c r="I8" s="9">
        <v>0.27</v>
      </c>
      <c r="J8" s="9"/>
      <c r="K8" s="9">
        <v>11.73</v>
      </c>
      <c r="L8" s="9">
        <v>13.6</v>
      </c>
      <c r="M8" s="9">
        <v>22.13</v>
      </c>
      <c r="N8" s="9">
        <v>2.13</v>
      </c>
      <c r="O8" s="92">
        <v>2.44</v>
      </c>
    </row>
    <row r="9" spans="1:15" ht="15.75" thickBot="1" x14ac:dyDescent="0.3">
      <c r="A9" s="3" t="s">
        <v>60</v>
      </c>
      <c r="B9" s="78" t="s">
        <v>73</v>
      </c>
      <c r="C9" s="5">
        <v>100</v>
      </c>
      <c r="D9" s="5">
        <v>5.13</v>
      </c>
      <c r="E9" s="5">
        <v>1.88</v>
      </c>
      <c r="F9" s="5">
        <v>7.38</v>
      </c>
      <c r="G9" s="54">
        <v>66.88</v>
      </c>
      <c r="H9" s="54">
        <v>0.04</v>
      </c>
      <c r="I9" s="54">
        <v>0.75</v>
      </c>
      <c r="J9" s="54">
        <v>12.5</v>
      </c>
      <c r="K9" s="54">
        <v>18.75</v>
      </c>
      <c r="L9" s="54">
        <v>155</v>
      </c>
      <c r="M9" s="54">
        <v>118.75</v>
      </c>
      <c r="N9" s="5">
        <v>0.13</v>
      </c>
      <c r="O9" s="93">
        <v>29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54">
        <v>93.52</v>
      </c>
      <c r="H10" s="70">
        <v>0.04</v>
      </c>
      <c r="I10" s="54"/>
      <c r="J10" s="70"/>
      <c r="K10" s="54">
        <v>13.2</v>
      </c>
      <c r="L10" s="70">
        <v>9.1999999999999993</v>
      </c>
      <c r="M10" s="54">
        <v>34.799999999999997</v>
      </c>
      <c r="N10" s="73">
        <v>0.44</v>
      </c>
      <c r="O10" s="93">
        <v>2</v>
      </c>
    </row>
    <row r="11" spans="1:15" ht="15.75" thickBot="1" x14ac:dyDescent="0.3">
      <c r="A11" s="3" t="s">
        <v>60</v>
      </c>
      <c r="B11" s="78" t="s">
        <v>84</v>
      </c>
      <c r="C11" s="5">
        <v>50</v>
      </c>
      <c r="D11" s="5">
        <v>1.7</v>
      </c>
      <c r="E11" s="5">
        <v>2.2599999999999998</v>
      </c>
      <c r="F11" s="5">
        <v>13.94</v>
      </c>
      <c r="G11" s="62">
        <v>82.9</v>
      </c>
      <c r="H11" s="71">
        <v>0.02</v>
      </c>
      <c r="I11" s="62"/>
      <c r="J11" s="71">
        <v>13</v>
      </c>
      <c r="K11" s="62">
        <v>3</v>
      </c>
      <c r="L11" s="71">
        <v>8.1999999999999993</v>
      </c>
      <c r="M11" s="62">
        <v>17.399999999999999</v>
      </c>
      <c r="N11" s="71">
        <v>0.2</v>
      </c>
      <c r="O11" s="93">
        <v>24</v>
      </c>
    </row>
    <row r="12" spans="1:15" ht="15.75" thickBot="1" x14ac:dyDescent="0.3">
      <c r="A12" s="3"/>
      <c r="B12" s="51" t="s">
        <v>14</v>
      </c>
      <c r="C12" s="5"/>
      <c r="D12" s="2">
        <f t="shared" ref="D12:J12" si="0">SUM(D6:D10)</f>
        <v>16.03</v>
      </c>
      <c r="E12" s="2">
        <f>SUM(E6:E11)</f>
        <v>13.219999999999999</v>
      </c>
      <c r="F12" s="2">
        <f>SUM(F6:F11)</f>
        <v>65.8</v>
      </c>
      <c r="G12" s="2">
        <f>SUM(G6:G11)</f>
        <v>463.95999999999992</v>
      </c>
      <c r="H12" s="2">
        <f>SUM(H6:H11)</f>
        <v>0.19999999999999998</v>
      </c>
      <c r="I12" s="2">
        <f t="shared" si="0"/>
        <v>7.24</v>
      </c>
      <c r="J12" s="2">
        <f t="shared" si="0"/>
        <v>64.5</v>
      </c>
      <c r="K12" s="2">
        <f>SUM(K6:K11)</f>
        <v>77.48</v>
      </c>
      <c r="L12" s="2">
        <f>SUM(L6:L11)</f>
        <v>391.5</v>
      </c>
      <c r="M12" s="2">
        <f>SUM(M6:M11)</f>
        <v>350.81</v>
      </c>
      <c r="N12" s="2">
        <f>SUM(N6:N11)</f>
        <v>4.0999999999999996</v>
      </c>
      <c r="O12" s="2">
        <f>SUM(O6:O11)</f>
        <v>91.97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9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3"/>
  <sheetViews>
    <sheetView zoomScaleNormal="100" workbookViewId="0">
      <selection activeCell="B8" sqref="B8"/>
    </sheetView>
  </sheetViews>
  <sheetFormatPr defaultRowHeight="15" x14ac:dyDescent="0.25"/>
  <cols>
    <col min="1" max="1" width="5.42578125" customWidth="1"/>
    <col min="2" max="2" width="23.140625" customWidth="1"/>
    <col min="3" max="3" width="8.42578125" customWidth="1"/>
    <col min="4" max="4" width="7.7109375" customWidth="1"/>
    <col min="5" max="5" width="7.85546875" customWidth="1"/>
    <col min="6" max="6" width="9.28515625" customWidth="1"/>
    <col min="7" max="7" width="10.42578125" customWidth="1"/>
    <col min="8" max="8" width="6.7109375" customWidth="1"/>
    <col min="9" max="9" width="7.42578125" customWidth="1"/>
    <col min="10" max="10" width="7.140625" customWidth="1"/>
    <col min="11" max="11" width="8.5703125" customWidth="1"/>
    <col min="12" max="12" width="8.14062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92</v>
      </c>
    </row>
    <row r="3" spans="1:15" ht="40.5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8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26.25" thickBot="1" x14ac:dyDescent="0.3">
      <c r="A4" s="129"/>
      <c r="B4" s="129"/>
      <c r="C4" s="129"/>
      <c r="D4" s="55" t="s">
        <v>16</v>
      </c>
      <c r="E4" s="55" t="s">
        <v>17</v>
      </c>
      <c r="F4" s="55" t="s">
        <v>18</v>
      </c>
      <c r="G4" s="1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thickBot="1" x14ac:dyDescent="0.3">
      <c r="A5" s="67"/>
      <c r="B5" s="65" t="s">
        <v>80</v>
      </c>
      <c r="C5" s="65"/>
      <c r="D5" s="68"/>
      <c r="E5" s="68"/>
      <c r="F5" s="68"/>
      <c r="G5" s="1"/>
      <c r="H5" s="1"/>
      <c r="I5" s="1"/>
      <c r="J5" s="1"/>
      <c r="K5" s="1"/>
      <c r="L5" s="1"/>
      <c r="M5" s="1"/>
      <c r="N5" s="65"/>
      <c r="O5" s="69"/>
    </row>
    <row r="6" spans="1:15" ht="15.75" thickBot="1" x14ac:dyDescent="0.3">
      <c r="A6" s="4">
        <v>24</v>
      </c>
      <c r="B6" s="80" t="s">
        <v>70</v>
      </c>
      <c r="C6" s="56">
        <v>100</v>
      </c>
      <c r="D6" s="56">
        <v>0.93</v>
      </c>
      <c r="E6" s="56">
        <v>6.13</v>
      </c>
      <c r="F6" s="56">
        <v>2.87</v>
      </c>
      <c r="G6" s="56">
        <v>70.41</v>
      </c>
      <c r="H6" s="56">
        <v>0.04</v>
      </c>
      <c r="I6" s="56">
        <v>18.05</v>
      </c>
      <c r="J6" s="56"/>
      <c r="K6" s="56">
        <v>16.66</v>
      </c>
      <c r="L6" s="56">
        <v>24.67</v>
      </c>
      <c r="M6" s="56">
        <v>26.22</v>
      </c>
      <c r="N6" s="57">
        <v>0.73</v>
      </c>
      <c r="O6" s="92">
        <v>14.53</v>
      </c>
    </row>
    <row r="7" spans="1:15" ht="26.25" thickBot="1" x14ac:dyDescent="0.3">
      <c r="A7" s="9">
        <v>309</v>
      </c>
      <c r="B7" s="79" t="s">
        <v>64</v>
      </c>
      <c r="C7" s="57">
        <v>150</v>
      </c>
      <c r="D7" s="57">
        <v>5.0999999999999996</v>
      </c>
      <c r="E7" s="57">
        <v>7.5</v>
      </c>
      <c r="F7" s="57">
        <v>28.5</v>
      </c>
      <c r="G7" s="56">
        <v>201.9</v>
      </c>
      <c r="H7" s="60">
        <v>0.06</v>
      </c>
      <c r="I7" s="60"/>
      <c r="J7" s="60"/>
      <c r="K7" s="60">
        <v>7.5</v>
      </c>
      <c r="L7" s="60">
        <v>12</v>
      </c>
      <c r="M7" s="60">
        <v>34.5</v>
      </c>
      <c r="N7" s="61">
        <v>0.75</v>
      </c>
      <c r="O7" s="93">
        <v>8</v>
      </c>
    </row>
    <row r="8" spans="1:15" ht="15.75" thickBot="1" x14ac:dyDescent="0.3">
      <c r="A8" s="3">
        <v>294</v>
      </c>
      <c r="B8" s="78" t="s">
        <v>89</v>
      </c>
      <c r="C8" s="5">
        <v>70</v>
      </c>
      <c r="D8" s="5">
        <v>12.21</v>
      </c>
      <c r="E8" s="5">
        <v>11.73</v>
      </c>
      <c r="F8" s="5">
        <v>11.4</v>
      </c>
      <c r="G8" s="54">
        <v>200.2</v>
      </c>
      <c r="H8" s="54">
        <v>0.14000000000000001</v>
      </c>
      <c r="I8" s="54">
        <v>0.63</v>
      </c>
      <c r="J8" s="54">
        <v>37.659999999999997</v>
      </c>
      <c r="K8" s="54">
        <v>15.54</v>
      </c>
      <c r="L8" s="54">
        <v>41.85</v>
      </c>
      <c r="M8" s="54">
        <v>56</v>
      </c>
      <c r="N8" s="5">
        <v>2.5299999999999998</v>
      </c>
      <c r="O8" s="92">
        <v>17.649999999999999</v>
      </c>
    </row>
    <row r="9" spans="1:15" ht="15.75" thickBot="1" x14ac:dyDescent="0.3">
      <c r="A9" s="3">
        <v>383</v>
      </c>
      <c r="B9" s="78" t="s">
        <v>90</v>
      </c>
      <c r="C9" s="5">
        <v>200</v>
      </c>
      <c r="D9" s="5">
        <v>3.67</v>
      </c>
      <c r="E9" s="5">
        <v>2.6</v>
      </c>
      <c r="F9" s="5">
        <v>25.09</v>
      </c>
      <c r="G9" s="54">
        <v>138.4</v>
      </c>
      <c r="H9" s="54">
        <v>0.03</v>
      </c>
      <c r="I9" s="54">
        <v>0.38</v>
      </c>
      <c r="J9" s="54">
        <v>9.5</v>
      </c>
      <c r="K9" s="54">
        <v>18</v>
      </c>
      <c r="L9" s="54">
        <v>127.99</v>
      </c>
      <c r="M9" s="54">
        <v>117.86</v>
      </c>
      <c r="N9" s="5">
        <v>0.64</v>
      </c>
      <c r="O9" s="92">
        <v>11.38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70"/>
      <c r="J10" s="54"/>
      <c r="K10" s="70">
        <v>13.2</v>
      </c>
      <c r="L10" s="54">
        <v>9.1999999999999993</v>
      </c>
      <c r="M10" s="70">
        <v>34.799999999999997</v>
      </c>
      <c r="N10" s="5">
        <v>0.44</v>
      </c>
      <c r="O10" s="93">
        <v>2</v>
      </c>
    </row>
    <row r="11" spans="1:15" ht="15.75" thickBot="1" x14ac:dyDescent="0.3">
      <c r="A11" s="3" t="s">
        <v>60</v>
      </c>
      <c r="B11" s="78" t="s">
        <v>78</v>
      </c>
      <c r="C11" s="5">
        <v>30</v>
      </c>
      <c r="D11" s="5">
        <v>1.7</v>
      </c>
      <c r="E11" s="5">
        <v>2.2599999999999998</v>
      </c>
      <c r="F11" s="62">
        <v>13.94</v>
      </c>
      <c r="G11" s="71">
        <v>82.9</v>
      </c>
      <c r="H11" s="72">
        <v>0.02</v>
      </c>
      <c r="I11" s="71"/>
      <c r="J11" s="72">
        <v>13</v>
      </c>
      <c r="K11" s="71">
        <v>3</v>
      </c>
      <c r="L11" s="72">
        <v>8.1999999999999993</v>
      </c>
      <c r="M11" s="71">
        <v>17.399999999999999</v>
      </c>
      <c r="N11" s="73">
        <v>0.2</v>
      </c>
      <c r="O11" s="92">
        <v>12.44</v>
      </c>
    </row>
    <row r="12" spans="1:15" ht="15.75" thickBot="1" x14ac:dyDescent="0.3">
      <c r="A12" s="3" t="s">
        <v>60</v>
      </c>
      <c r="B12" s="78" t="s">
        <v>91</v>
      </c>
      <c r="C12" s="5">
        <v>40</v>
      </c>
      <c r="D12" s="5">
        <v>7.5</v>
      </c>
      <c r="E12" s="5">
        <v>4</v>
      </c>
      <c r="F12" s="5">
        <v>5.75</v>
      </c>
      <c r="G12" s="62">
        <v>89</v>
      </c>
      <c r="H12" s="71">
        <v>0.02</v>
      </c>
      <c r="I12" s="62">
        <v>0.25</v>
      </c>
      <c r="J12" s="71">
        <v>20</v>
      </c>
      <c r="K12" s="71">
        <v>10.5</v>
      </c>
      <c r="L12" s="71">
        <v>74</v>
      </c>
      <c r="M12" s="71">
        <v>99</v>
      </c>
      <c r="N12" s="71">
        <v>0.2</v>
      </c>
      <c r="O12" s="93">
        <v>26</v>
      </c>
    </row>
    <row r="13" spans="1:15" ht="15.75" thickBot="1" x14ac:dyDescent="0.3">
      <c r="A13" s="3"/>
      <c r="B13" s="51" t="s">
        <v>14</v>
      </c>
      <c r="C13" s="5"/>
      <c r="D13" s="2">
        <f t="shared" ref="D13:I13" si="0">SUM(D6:D12)</f>
        <v>34.270000000000003</v>
      </c>
      <c r="E13" s="2">
        <f t="shared" si="0"/>
        <v>34.619999999999997</v>
      </c>
      <c r="F13" s="2">
        <f t="shared" si="0"/>
        <v>106.87</v>
      </c>
      <c r="G13" s="2">
        <f t="shared" si="0"/>
        <v>876.32999999999993</v>
      </c>
      <c r="H13" s="2">
        <f t="shared" si="0"/>
        <v>0.35000000000000003</v>
      </c>
      <c r="I13" s="2">
        <f t="shared" si="0"/>
        <v>19.309999999999999</v>
      </c>
      <c r="J13" s="2">
        <f t="shared" ref="J13" si="1">SUM(J6:J10)</f>
        <v>47.16</v>
      </c>
      <c r="K13" s="2">
        <f>SUM(K6:K12)</f>
        <v>84.4</v>
      </c>
      <c r="L13" s="2">
        <f>SUM(L6:L12)</f>
        <v>297.90999999999997</v>
      </c>
      <c r="M13" s="2">
        <f>SUM(M6:M12)</f>
        <v>385.78</v>
      </c>
      <c r="N13" s="2">
        <f>SUM(N6:N12)</f>
        <v>5.49</v>
      </c>
      <c r="O13" s="95">
        <f>SUM(O6:O12)</f>
        <v>92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"/>
  <sheetViews>
    <sheetView zoomScaleNormal="100" workbookViewId="0">
      <selection activeCell="F20" sqref="F20"/>
    </sheetView>
  </sheetViews>
  <sheetFormatPr defaultRowHeight="15" x14ac:dyDescent="0.25"/>
  <cols>
    <col min="1" max="1" width="5.85546875" customWidth="1"/>
    <col min="2" max="2" width="22.140625" customWidth="1"/>
    <col min="3" max="3" width="6" customWidth="1"/>
    <col min="6" max="6" width="9.7109375" customWidth="1"/>
    <col min="7" max="7" width="10.85546875" customWidth="1"/>
    <col min="8" max="8" width="7.7109375" customWidth="1"/>
    <col min="9" max="9" width="7.5703125" customWidth="1"/>
    <col min="10" max="10" width="6.7109375" customWidth="1"/>
    <col min="13" max="13" width="8.5703125" customWidth="1"/>
    <col min="14" max="14" width="7.710937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24</v>
      </c>
    </row>
    <row r="3" spans="1:15" ht="42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7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15.75" thickBot="1" x14ac:dyDescent="0.3">
      <c r="A4" s="129"/>
      <c r="B4" s="129"/>
      <c r="C4" s="129"/>
      <c r="D4" s="55" t="s">
        <v>16</v>
      </c>
      <c r="E4" s="55" t="s">
        <v>17</v>
      </c>
      <c r="F4" s="55" t="s">
        <v>18</v>
      </c>
      <c r="G4" s="8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thickBot="1" x14ac:dyDescent="0.3">
      <c r="A5" s="64"/>
      <c r="B5" s="65" t="s">
        <v>80</v>
      </c>
      <c r="C5" s="65"/>
      <c r="D5" s="66"/>
      <c r="E5" s="66"/>
      <c r="F5" s="66"/>
      <c r="G5" s="1"/>
      <c r="H5" s="1"/>
      <c r="I5" s="1"/>
      <c r="J5" s="1"/>
      <c r="K5" s="1"/>
      <c r="L5" s="1"/>
      <c r="M5" s="1"/>
      <c r="N5" s="2"/>
      <c r="O5" s="69"/>
    </row>
    <row r="6" spans="1:15" ht="15.75" thickBot="1" x14ac:dyDescent="0.3">
      <c r="A6" s="3">
        <v>59</v>
      </c>
      <c r="B6" s="58" t="s">
        <v>85</v>
      </c>
      <c r="C6" s="70">
        <v>100</v>
      </c>
      <c r="D6" s="54">
        <v>0.86</v>
      </c>
      <c r="E6" s="70">
        <v>5.22</v>
      </c>
      <c r="F6" s="54">
        <v>7.87</v>
      </c>
      <c r="G6" s="70">
        <v>104.3</v>
      </c>
      <c r="H6" s="54">
        <v>0.05</v>
      </c>
      <c r="I6" s="54">
        <v>6.95</v>
      </c>
      <c r="J6" s="54"/>
      <c r="K6" s="54">
        <v>24</v>
      </c>
      <c r="L6" s="54">
        <v>21.19</v>
      </c>
      <c r="M6" s="54">
        <v>33.979999999999997</v>
      </c>
      <c r="N6" s="5">
        <v>1.32</v>
      </c>
      <c r="O6" s="92">
        <v>10.19</v>
      </c>
    </row>
    <row r="7" spans="1:15" ht="15.75" thickBot="1" x14ac:dyDescent="0.3">
      <c r="A7" s="3">
        <v>312</v>
      </c>
      <c r="B7" s="81" t="s">
        <v>86</v>
      </c>
      <c r="C7" s="71">
        <v>150</v>
      </c>
      <c r="D7" s="62">
        <v>3.08</v>
      </c>
      <c r="E7" s="71">
        <v>2.33</v>
      </c>
      <c r="F7" s="62">
        <v>19.13</v>
      </c>
      <c r="G7" s="71">
        <v>109.73</v>
      </c>
      <c r="H7" s="54">
        <v>1.1599999999999999</v>
      </c>
      <c r="I7" s="54">
        <v>3.75</v>
      </c>
      <c r="J7" s="54">
        <v>33.15</v>
      </c>
      <c r="K7" s="54">
        <v>26.7</v>
      </c>
      <c r="L7" s="54">
        <v>38.25</v>
      </c>
      <c r="M7" s="54">
        <v>76.95</v>
      </c>
      <c r="N7" s="5">
        <v>0.86</v>
      </c>
      <c r="O7" s="92">
        <v>12.95</v>
      </c>
    </row>
    <row r="8" spans="1:15" ht="15.75" thickBot="1" x14ac:dyDescent="0.3">
      <c r="A8" s="3">
        <v>230</v>
      </c>
      <c r="B8" s="81" t="s">
        <v>87</v>
      </c>
      <c r="C8" s="71">
        <v>100</v>
      </c>
      <c r="D8" s="62">
        <v>13.89</v>
      </c>
      <c r="E8" s="71">
        <v>13.45</v>
      </c>
      <c r="F8" s="62">
        <v>4</v>
      </c>
      <c r="G8" s="71">
        <v>196.36</v>
      </c>
      <c r="H8" s="54">
        <v>0.11</v>
      </c>
      <c r="I8" s="54">
        <v>1.42</v>
      </c>
      <c r="J8" s="54">
        <v>44.54</v>
      </c>
      <c r="K8" s="54">
        <v>38.729999999999997</v>
      </c>
      <c r="L8" s="54">
        <v>39.020000000000003</v>
      </c>
      <c r="M8" s="54">
        <v>171.9</v>
      </c>
      <c r="N8" s="5">
        <v>0.75</v>
      </c>
      <c r="O8" s="92">
        <v>38.76</v>
      </c>
    </row>
    <row r="9" spans="1:15" ht="15.75" thickBot="1" x14ac:dyDescent="0.3">
      <c r="A9" s="3">
        <v>348</v>
      </c>
      <c r="B9" s="78" t="s">
        <v>88</v>
      </c>
      <c r="C9" s="63">
        <v>200</v>
      </c>
      <c r="D9" s="5">
        <v>0.78</v>
      </c>
      <c r="E9" s="5">
        <v>0.05</v>
      </c>
      <c r="F9" s="5">
        <v>27.63</v>
      </c>
      <c r="G9" s="54">
        <v>114.8</v>
      </c>
      <c r="H9" s="54">
        <v>0.02</v>
      </c>
      <c r="I9" s="54">
        <v>0.6</v>
      </c>
      <c r="J9" s="54"/>
      <c r="K9" s="54">
        <v>17.559999999999999</v>
      </c>
      <c r="L9" s="54">
        <v>32.32</v>
      </c>
      <c r="M9" s="54">
        <v>21.9</v>
      </c>
      <c r="N9" s="5">
        <v>0.48</v>
      </c>
      <c r="O9" s="92">
        <v>11.76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54"/>
      <c r="J10" s="54"/>
      <c r="K10" s="54">
        <v>13.2</v>
      </c>
      <c r="L10" s="54">
        <v>9.1999999999999993</v>
      </c>
      <c r="M10" s="54">
        <v>34.799999999999997</v>
      </c>
      <c r="N10" s="5">
        <v>0.44</v>
      </c>
      <c r="O10" s="93">
        <v>2</v>
      </c>
    </row>
    <row r="11" spans="1:15" ht="15.75" thickBot="1" x14ac:dyDescent="0.3">
      <c r="A11" s="3">
        <v>338</v>
      </c>
      <c r="B11" s="78" t="s">
        <v>75</v>
      </c>
      <c r="C11" s="5">
        <v>200</v>
      </c>
      <c r="D11" s="5">
        <v>3</v>
      </c>
      <c r="E11" s="5">
        <v>1</v>
      </c>
      <c r="F11" s="62">
        <v>42</v>
      </c>
      <c r="G11" s="71">
        <v>192</v>
      </c>
      <c r="H11" s="57">
        <v>0.08</v>
      </c>
      <c r="I11" s="9">
        <v>20</v>
      </c>
      <c r="J11" s="9"/>
      <c r="K11" s="9">
        <v>84</v>
      </c>
      <c r="L11" s="9">
        <v>16</v>
      </c>
      <c r="M11" s="9">
        <v>56</v>
      </c>
      <c r="N11" s="9">
        <v>1.2</v>
      </c>
      <c r="O11" s="92">
        <v>16.34</v>
      </c>
    </row>
    <row r="12" spans="1:15" ht="15.75" thickBot="1" x14ac:dyDescent="0.3">
      <c r="A12" s="3"/>
      <c r="B12" s="51" t="s">
        <v>14</v>
      </c>
      <c r="C12" s="2"/>
      <c r="D12" s="2">
        <f t="shared" ref="D12:O12" si="0">SUM(D6:D11)</f>
        <v>24.770000000000003</v>
      </c>
      <c r="E12" s="2">
        <f t="shared" si="0"/>
        <v>22.45</v>
      </c>
      <c r="F12" s="2">
        <f t="shared" si="0"/>
        <v>119.94999999999999</v>
      </c>
      <c r="G12" s="2">
        <f t="shared" si="0"/>
        <v>810.70999999999992</v>
      </c>
      <c r="H12" s="2">
        <f t="shared" si="0"/>
        <v>1.4600000000000002</v>
      </c>
      <c r="I12" s="2">
        <f t="shared" si="0"/>
        <v>32.72</v>
      </c>
      <c r="J12" s="2">
        <f t="shared" si="0"/>
        <v>77.69</v>
      </c>
      <c r="K12" s="2">
        <f t="shared" si="0"/>
        <v>204.19</v>
      </c>
      <c r="L12" s="2">
        <f t="shared" si="0"/>
        <v>155.97999999999999</v>
      </c>
      <c r="M12" s="2">
        <f t="shared" si="0"/>
        <v>395.53000000000003</v>
      </c>
      <c r="N12" s="2">
        <f t="shared" si="0"/>
        <v>5.05</v>
      </c>
      <c r="O12" s="95">
        <f t="shared" si="0"/>
        <v>92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4"/>
  <sheetViews>
    <sheetView zoomScale="90" zoomScaleNormal="90" workbookViewId="0">
      <selection activeCell="Q9" sqref="Q9"/>
    </sheetView>
  </sheetViews>
  <sheetFormatPr defaultRowHeight="15" x14ac:dyDescent="0.25"/>
  <cols>
    <col min="1" max="1" width="5.28515625" customWidth="1"/>
    <col min="2" max="2" width="22.28515625" customWidth="1"/>
    <col min="3" max="3" width="9.28515625" customWidth="1"/>
    <col min="4" max="4" width="7.5703125" customWidth="1"/>
    <col min="5" max="5" width="7.42578125" customWidth="1"/>
    <col min="6" max="6" width="9.140625" customWidth="1"/>
    <col min="7" max="7" width="11.140625" customWidth="1"/>
    <col min="8" max="8" width="8.7109375" customWidth="1"/>
    <col min="10" max="10" width="7.5703125" customWidth="1"/>
    <col min="11" max="11" width="8.28515625" customWidth="1"/>
  </cols>
  <sheetData>
    <row r="2" spans="1:15" x14ac:dyDescent="0.25">
      <c r="B2" s="6" t="s">
        <v>25</v>
      </c>
    </row>
    <row r="3" spans="1:15" ht="15.75" thickBot="1" x14ac:dyDescent="0.3">
      <c r="B3" s="6" t="s">
        <v>93</v>
      </c>
    </row>
    <row r="4" spans="1:15" ht="42" customHeight="1" thickBot="1" x14ac:dyDescent="0.3">
      <c r="A4" s="128" t="s">
        <v>57</v>
      </c>
      <c r="B4" s="128" t="s">
        <v>0</v>
      </c>
      <c r="C4" s="128" t="s">
        <v>21</v>
      </c>
      <c r="D4" s="130" t="s">
        <v>1</v>
      </c>
      <c r="E4" s="131"/>
      <c r="F4" s="132"/>
      <c r="G4" s="8" t="s">
        <v>2</v>
      </c>
      <c r="H4" s="126" t="s">
        <v>4</v>
      </c>
      <c r="I4" s="127"/>
      <c r="J4" s="133"/>
      <c r="K4" s="126" t="s">
        <v>5</v>
      </c>
      <c r="L4" s="127"/>
      <c r="M4" s="127"/>
      <c r="N4" s="127"/>
      <c r="O4" s="94" t="s">
        <v>102</v>
      </c>
    </row>
    <row r="5" spans="1:15" ht="26.25" thickBot="1" x14ac:dyDescent="0.3">
      <c r="A5" s="129"/>
      <c r="B5" s="129"/>
      <c r="C5" s="129"/>
      <c r="D5" s="55" t="s">
        <v>16</v>
      </c>
      <c r="E5" s="55" t="s">
        <v>17</v>
      </c>
      <c r="F5" s="55" t="s">
        <v>18</v>
      </c>
      <c r="G5" s="1" t="s">
        <v>3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65" t="s">
        <v>12</v>
      </c>
      <c r="O5" s="69"/>
    </row>
    <row r="6" spans="1:15" ht="15.75" thickBot="1" x14ac:dyDescent="0.3">
      <c r="A6" s="67"/>
      <c r="B6" s="65" t="s">
        <v>80</v>
      </c>
      <c r="C6" s="65"/>
      <c r="D6" s="68"/>
      <c r="E6" s="68"/>
      <c r="F6" s="68"/>
      <c r="G6" s="1"/>
      <c r="H6" s="1"/>
      <c r="I6" s="1"/>
      <c r="J6" s="1"/>
      <c r="K6" s="1"/>
      <c r="L6" s="1"/>
      <c r="M6" s="1"/>
      <c r="N6" s="65"/>
      <c r="O6" s="69"/>
    </row>
    <row r="7" spans="1:15" ht="15.75" thickBot="1" x14ac:dyDescent="0.3">
      <c r="A7" s="4">
        <v>45</v>
      </c>
      <c r="B7" s="54" t="s">
        <v>74</v>
      </c>
      <c r="C7" s="56">
        <v>100</v>
      </c>
      <c r="D7" s="56">
        <v>1.33</v>
      </c>
      <c r="E7" s="56">
        <v>6.08</v>
      </c>
      <c r="F7" s="56">
        <v>8.52</v>
      </c>
      <c r="G7" s="56">
        <v>94.12</v>
      </c>
      <c r="H7" s="56">
        <v>0.02</v>
      </c>
      <c r="I7" s="56">
        <v>24.23</v>
      </c>
      <c r="J7" s="56"/>
      <c r="K7" s="56">
        <v>16</v>
      </c>
      <c r="L7" s="56">
        <v>43</v>
      </c>
      <c r="M7" s="56">
        <v>28.32</v>
      </c>
      <c r="N7" s="57">
        <v>0.52</v>
      </c>
      <c r="O7" s="92">
        <v>5.53</v>
      </c>
    </row>
    <row r="8" spans="1:15" ht="26.25" thickBot="1" x14ac:dyDescent="0.3">
      <c r="A8" s="9">
        <v>302</v>
      </c>
      <c r="B8" s="79" t="s">
        <v>61</v>
      </c>
      <c r="C8" s="57">
        <v>150</v>
      </c>
      <c r="D8" s="57">
        <v>8.9</v>
      </c>
      <c r="E8" s="57">
        <v>4.0999999999999996</v>
      </c>
      <c r="F8" s="57">
        <v>39.840000000000003</v>
      </c>
      <c r="G8" s="56">
        <v>231.86</v>
      </c>
      <c r="H8" s="60">
        <v>0.2</v>
      </c>
      <c r="I8" s="60"/>
      <c r="J8" s="60"/>
      <c r="K8" s="60"/>
      <c r="L8" s="60">
        <v>14.6</v>
      </c>
      <c r="M8" s="60">
        <v>210</v>
      </c>
      <c r="N8" s="61">
        <v>5.01</v>
      </c>
      <c r="O8" s="93">
        <v>8</v>
      </c>
    </row>
    <row r="9" spans="1:15" ht="15.75" thickBot="1" x14ac:dyDescent="0.3">
      <c r="A9" s="3">
        <v>280</v>
      </c>
      <c r="B9" s="78" t="s">
        <v>81</v>
      </c>
      <c r="C9" s="5">
        <v>60</v>
      </c>
      <c r="D9" s="5">
        <v>9.8699999999999992</v>
      </c>
      <c r="E9" s="5">
        <v>17.329999999999998</v>
      </c>
      <c r="F9" s="5">
        <v>1.07</v>
      </c>
      <c r="G9" s="54">
        <v>230.67</v>
      </c>
      <c r="H9" s="54">
        <v>0.08</v>
      </c>
      <c r="I9" s="54">
        <v>0.27</v>
      </c>
      <c r="J9" s="54">
        <v>4.67</v>
      </c>
      <c r="K9" s="54">
        <v>26.67</v>
      </c>
      <c r="L9" s="54">
        <v>34.53</v>
      </c>
      <c r="M9" s="54">
        <v>140</v>
      </c>
      <c r="N9" s="5">
        <v>1.87</v>
      </c>
      <c r="O9" s="92">
        <v>27.47</v>
      </c>
    </row>
    <row r="10" spans="1:15" ht="15.75" thickBot="1" x14ac:dyDescent="0.3">
      <c r="A10" s="3">
        <v>376</v>
      </c>
      <c r="B10" s="78" t="s">
        <v>15</v>
      </c>
      <c r="C10" s="5">
        <v>200</v>
      </c>
      <c r="D10" s="5">
        <v>0.53</v>
      </c>
      <c r="E10" s="5"/>
      <c r="F10" s="5">
        <v>9.4700000000000006</v>
      </c>
      <c r="G10" s="54">
        <v>40</v>
      </c>
      <c r="H10" s="54"/>
      <c r="I10" s="54">
        <v>0.27</v>
      </c>
      <c r="J10" s="54"/>
      <c r="K10" s="54">
        <v>11.73</v>
      </c>
      <c r="L10" s="54">
        <v>13.6</v>
      </c>
      <c r="M10" s="54">
        <v>22.13</v>
      </c>
      <c r="N10" s="5">
        <v>2.13</v>
      </c>
      <c r="O10" s="92">
        <v>2.44</v>
      </c>
    </row>
    <row r="11" spans="1:15" ht="15.75" thickBot="1" x14ac:dyDescent="0.3">
      <c r="A11" s="3" t="s">
        <v>60</v>
      </c>
      <c r="B11" s="78" t="s">
        <v>13</v>
      </c>
      <c r="C11" s="5">
        <v>30</v>
      </c>
      <c r="D11" s="5">
        <v>3.16</v>
      </c>
      <c r="E11" s="5">
        <v>0.4</v>
      </c>
      <c r="F11" s="5">
        <v>19.32</v>
      </c>
      <c r="G11" s="70">
        <v>93.52</v>
      </c>
      <c r="H11" s="54">
        <v>0.04</v>
      </c>
      <c r="I11" s="70"/>
      <c r="J11" s="54"/>
      <c r="K11" s="70">
        <v>13.2</v>
      </c>
      <c r="L11" s="54">
        <v>9.1999999999999993</v>
      </c>
      <c r="M11" s="70">
        <v>34.799999999999997</v>
      </c>
      <c r="N11" s="5">
        <v>0.44</v>
      </c>
      <c r="O11" s="93">
        <v>2</v>
      </c>
    </row>
    <row r="12" spans="1:15" ht="15.75" thickBot="1" x14ac:dyDescent="0.3">
      <c r="A12" s="3" t="s">
        <v>60</v>
      </c>
      <c r="B12" s="78" t="s">
        <v>82</v>
      </c>
      <c r="C12" s="5">
        <v>40</v>
      </c>
      <c r="D12" s="5">
        <v>7.25</v>
      </c>
      <c r="E12" s="5">
        <v>4</v>
      </c>
      <c r="F12" s="62">
        <v>5.75</v>
      </c>
      <c r="G12" s="71">
        <v>89</v>
      </c>
      <c r="H12" s="72">
        <v>0.02</v>
      </c>
      <c r="I12" s="71">
        <v>0.25</v>
      </c>
      <c r="J12" s="72">
        <v>20</v>
      </c>
      <c r="K12" s="71">
        <v>10.5</v>
      </c>
      <c r="L12" s="72">
        <v>74</v>
      </c>
      <c r="M12" s="71">
        <v>99</v>
      </c>
      <c r="N12" s="73">
        <v>0.2</v>
      </c>
      <c r="O12" s="93">
        <v>26</v>
      </c>
    </row>
    <row r="13" spans="1:15" ht="15.75" thickBot="1" x14ac:dyDescent="0.3">
      <c r="A13" s="3">
        <v>338</v>
      </c>
      <c r="B13" s="78" t="s">
        <v>75</v>
      </c>
      <c r="C13" s="5">
        <v>150</v>
      </c>
      <c r="D13" s="5">
        <v>1.92</v>
      </c>
      <c r="E13" s="5">
        <v>0.42</v>
      </c>
      <c r="F13" s="5">
        <v>17.36</v>
      </c>
      <c r="G13" s="62">
        <v>81</v>
      </c>
      <c r="H13" s="71">
        <v>0.08</v>
      </c>
      <c r="I13" s="62">
        <v>128.58000000000001</v>
      </c>
      <c r="J13" s="71"/>
      <c r="K13" s="62">
        <v>27.86</v>
      </c>
      <c r="L13" s="71">
        <v>72.86</v>
      </c>
      <c r="M13" s="62">
        <v>49.28</v>
      </c>
      <c r="N13" s="71">
        <v>0.64</v>
      </c>
      <c r="O13" s="93">
        <v>21</v>
      </c>
    </row>
    <row r="14" spans="1:15" ht="15.75" thickBot="1" x14ac:dyDescent="0.3">
      <c r="A14" s="3"/>
      <c r="B14" s="51" t="s">
        <v>14</v>
      </c>
      <c r="C14" s="5"/>
      <c r="D14" s="2">
        <f t="shared" ref="D14:I14" si="0">SUM(D7:D13)</f>
        <v>32.96</v>
      </c>
      <c r="E14" s="2">
        <f t="shared" si="0"/>
        <v>32.33</v>
      </c>
      <c r="F14" s="2">
        <f t="shared" si="0"/>
        <v>101.33</v>
      </c>
      <c r="G14" s="2">
        <f t="shared" si="0"/>
        <v>860.17</v>
      </c>
      <c r="H14" s="2">
        <f t="shared" si="0"/>
        <v>0.44</v>
      </c>
      <c r="I14" s="2">
        <f t="shared" si="0"/>
        <v>153.60000000000002</v>
      </c>
      <c r="J14" s="2">
        <f t="shared" ref="J14" si="1">SUM(J7:J11)</f>
        <v>4.67</v>
      </c>
      <c r="K14" s="2">
        <f>SUM(K7:K13)</f>
        <v>105.96000000000001</v>
      </c>
      <c r="L14" s="2">
        <f>SUM(L7:L13)</f>
        <v>261.79000000000002</v>
      </c>
      <c r="M14" s="2">
        <f>SUM(M7:M13)</f>
        <v>583.53</v>
      </c>
      <c r="N14" s="2">
        <f>SUM(N7:N13)</f>
        <v>10.809999999999999</v>
      </c>
      <c r="O14" s="2">
        <f>SUM(O7:O13)</f>
        <v>92.44</v>
      </c>
    </row>
  </sheetData>
  <mergeCells count="6">
    <mergeCell ref="K4:N4"/>
    <mergeCell ref="A4:A5"/>
    <mergeCell ref="B4:B5"/>
    <mergeCell ref="C4:C5"/>
    <mergeCell ref="D4:F4"/>
    <mergeCell ref="H4:J4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"/>
  <sheetViews>
    <sheetView zoomScaleNormal="100" workbookViewId="0">
      <selection activeCell="O13" sqref="O13"/>
    </sheetView>
  </sheetViews>
  <sheetFormatPr defaultRowHeight="15" x14ac:dyDescent="0.25"/>
  <cols>
    <col min="1" max="1" width="5.7109375" customWidth="1"/>
    <col min="2" max="2" width="21.42578125" customWidth="1"/>
    <col min="3" max="3" width="8.28515625" customWidth="1"/>
    <col min="4" max="4" width="8" customWidth="1"/>
    <col min="5" max="5" width="8.140625" customWidth="1"/>
    <col min="6" max="6" width="9.28515625" customWidth="1"/>
    <col min="7" max="7" width="11.5703125" customWidth="1"/>
    <col min="8" max="8" width="8.5703125" customWidth="1"/>
    <col min="10" max="10" width="7.42578125" customWidth="1"/>
    <col min="11" max="11" width="8.140625" customWidth="1"/>
    <col min="12" max="12" width="7.85546875" customWidth="1"/>
    <col min="14" max="14" width="8.28515625" customWidth="1"/>
  </cols>
  <sheetData>
    <row r="1" spans="1:15" ht="15.75" customHeight="1" x14ac:dyDescent="0.25">
      <c r="B1" s="6" t="s">
        <v>25</v>
      </c>
    </row>
    <row r="2" spans="1:15" ht="15.75" thickBot="1" x14ac:dyDescent="0.3">
      <c r="B2" s="6" t="s">
        <v>23</v>
      </c>
    </row>
    <row r="3" spans="1:15" ht="36.75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7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19.5" customHeight="1" thickBot="1" x14ac:dyDescent="0.3">
      <c r="A4" s="129"/>
      <c r="B4" s="134"/>
      <c r="C4" s="129"/>
      <c r="D4" s="82" t="s">
        <v>16</v>
      </c>
      <c r="E4" s="55" t="s">
        <v>17</v>
      </c>
      <c r="F4" s="82" t="s">
        <v>18</v>
      </c>
      <c r="G4" s="8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9.5" customHeight="1" thickBot="1" x14ac:dyDescent="0.3">
      <c r="A5" s="67"/>
      <c r="B5" s="74" t="s">
        <v>80</v>
      </c>
      <c r="C5" s="65"/>
      <c r="D5" s="76"/>
      <c r="E5" s="66"/>
      <c r="F5" s="76"/>
      <c r="G5" s="1"/>
      <c r="H5" s="1"/>
      <c r="I5" s="1"/>
      <c r="J5" s="1"/>
      <c r="K5" s="1"/>
      <c r="L5" s="1"/>
      <c r="M5" s="1"/>
      <c r="N5" s="2"/>
      <c r="O5" s="69"/>
    </row>
    <row r="6" spans="1:15" ht="15.75" thickBot="1" x14ac:dyDescent="0.3">
      <c r="A6" s="3">
        <v>20</v>
      </c>
      <c r="B6" s="54" t="s">
        <v>71</v>
      </c>
      <c r="C6" s="54">
        <v>100</v>
      </c>
      <c r="D6" s="54">
        <v>0.67</v>
      </c>
      <c r="E6" s="54">
        <v>6.09</v>
      </c>
      <c r="F6" s="54">
        <v>1.71</v>
      </c>
      <c r="G6" s="54">
        <v>64.650000000000006</v>
      </c>
      <c r="H6" s="54">
        <v>0.03</v>
      </c>
      <c r="I6" s="54">
        <v>6.65</v>
      </c>
      <c r="J6" s="54"/>
      <c r="K6" s="54">
        <v>13.3</v>
      </c>
      <c r="L6" s="54">
        <v>16.149999999999999</v>
      </c>
      <c r="M6" s="54">
        <v>28.62</v>
      </c>
      <c r="N6" s="5">
        <v>0.48</v>
      </c>
      <c r="O6" s="92">
        <v>14.02</v>
      </c>
    </row>
    <row r="7" spans="1:15" ht="15.75" thickBot="1" x14ac:dyDescent="0.3">
      <c r="A7" s="9">
        <v>304</v>
      </c>
      <c r="B7" s="79" t="s">
        <v>62</v>
      </c>
      <c r="C7" s="57">
        <v>150</v>
      </c>
      <c r="D7" s="57">
        <v>3.67</v>
      </c>
      <c r="E7" s="57">
        <v>5.42</v>
      </c>
      <c r="F7" s="57">
        <v>36.67</v>
      </c>
      <c r="G7" s="56">
        <v>210.11</v>
      </c>
      <c r="H7" s="56">
        <v>0.03</v>
      </c>
      <c r="I7" s="56"/>
      <c r="J7" s="59">
        <v>27</v>
      </c>
      <c r="K7" s="60">
        <v>19.010000000000002</v>
      </c>
      <c r="L7" s="60">
        <v>2.61</v>
      </c>
      <c r="M7" s="60">
        <v>61.5</v>
      </c>
      <c r="N7" s="60">
        <v>0.53</v>
      </c>
      <c r="O7" s="93">
        <v>9.4</v>
      </c>
    </row>
    <row r="8" spans="1:15" ht="21.75" customHeight="1" thickBot="1" x14ac:dyDescent="0.3">
      <c r="A8" s="3">
        <v>288</v>
      </c>
      <c r="B8" s="5" t="s">
        <v>63</v>
      </c>
      <c r="C8" s="5">
        <v>120</v>
      </c>
      <c r="D8" s="5">
        <v>26</v>
      </c>
      <c r="E8" s="5">
        <v>16</v>
      </c>
      <c r="F8" s="5"/>
      <c r="G8" s="54">
        <v>248</v>
      </c>
      <c r="H8" s="54">
        <v>0.05</v>
      </c>
      <c r="I8" s="54"/>
      <c r="J8" s="54">
        <v>24</v>
      </c>
      <c r="K8" s="54">
        <v>24</v>
      </c>
      <c r="L8" s="54">
        <v>48</v>
      </c>
      <c r="M8" s="54">
        <v>172</v>
      </c>
      <c r="N8" s="5">
        <v>2.4</v>
      </c>
      <c r="O8" s="92">
        <v>29.19</v>
      </c>
    </row>
    <row r="9" spans="1:15" ht="15.75" thickBot="1" x14ac:dyDescent="0.3">
      <c r="A9" s="3">
        <v>350</v>
      </c>
      <c r="B9" s="78" t="s">
        <v>79</v>
      </c>
      <c r="C9" s="5">
        <v>200</v>
      </c>
      <c r="D9" s="5">
        <v>0.16</v>
      </c>
      <c r="E9" s="5">
        <v>0.08</v>
      </c>
      <c r="F9" s="5">
        <v>27.6</v>
      </c>
      <c r="G9" s="54">
        <v>111.36</v>
      </c>
      <c r="H9" s="54">
        <v>0.01</v>
      </c>
      <c r="I9" s="54">
        <v>24</v>
      </c>
      <c r="J9" s="54"/>
      <c r="K9" s="54">
        <v>4.4000000000000004</v>
      </c>
      <c r="L9" s="54">
        <v>8.1999999999999993</v>
      </c>
      <c r="M9" s="54">
        <v>9</v>
      </c>
      <c r="N9" s="5">
        <v>0.14000000000000001</v>
      </c>
      <c r="O9" s="93">
        <v>9.6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70"/>
      <c r="J10" s="54"/>
      <c r="K10" s="70">
        <v>13.2</v>
      </c>
      <c r="L10" s="54">
        <v>9.1999999999999993</v>
      </c>
      <c r="M10" s="70">
        <v>34.799999999999997</v>
      </c>
      <c r="N10" s="5">
        <v>0.44</v>
      </c>
      <c r="O10" s="93">
        <v>2</v>
      </c>
    </row>
    <row r="11" spans="1:15" ht="15.75" thickBot="1" x14ac:dyDescent="0.3">
      <c r="A11" s="3" t="s">
        <v>60</v>
      </c>
      <c r="B11" s="78" t="s">
        <v>78</v>
      </c>
      <c r="C11" s="5">
        <v>20</v>
      </c>
      <c r="D11" s="5">
        <v>1.7</v>
      </c>
      <c r="E11" s="5">
        <v>2.2599999999999998</v>
      </c>
      <c r="F11" s="62">
        <v>13.94</v>
      </c>
      <c r="G11" s="71">
        <v>82.9</v>
      </c>
      <c r="H11" s="62">
        <v>0.02</v>
      </c>
      <c r="I11" s="71"/>
      <c r="J11" s="62">
        <v>13</v>
      </c>
      <c r="K11" s="71">
        <v>3</v>
      </c>
      <c r="L11" s="62">
        <v>8.1999999999999993</v>
      </c>
      <c r="M11" s="71">
        <v>17.399999999999999</v>
      </c>
      <c r="N11" s="5">
        <v>0.2</v>
      </c>
      <c r="O11" s="93">
        <v>8.2899999999999991</v>
      </c>
    </row>
    <row r="12" spans="1:15" ht="15.75" thickBot="1" x14ac:dyDescent="0.3">
      <c r="A12" s="3">
        <v>338</v>
      </c>
      <c r="B12" s="78" t="s">
        <v>75</v>
      </c>
      <c r="C12" s="5">
        <v>120</v>
      </c>
      <c r="D12" s="5">
        <v>0.48</v>
      </c>
      <c r="E12" s="5">
        <v>0.36</v>
      </c>
      <c r="F12" s="62">
        <v>12.36</v>
      </c>
      <c r="G12" s="71">
        <v>56.4</v>
      </c>
      <c r="H12" s="62">
        <v>0.02</v>
      </c>
      <c r="I12" s="71">
        <v>6</v>
      </c>
      <c r="J12" s="62"/>
      <c r="K12" s="71">
        <v>14.4</v>
      </c>
      <c r="L12" s="62">
        <v>22.8</v>
      </c>
      <c r="M12" s="71">
        <v>19.2</v>
      </c>
      <c r="N12" s="5">
        <v>2.76</v>
      </c>
      <c r="O12" s="93">
        <v>19.5</v>
      </c>
    </row>
    <row r="13" spans="1:15" ht="15.75" thickBot="1" x14ac:dyDescent="0.3">
      <c r="A13" s="3"/>
      <c r="B13" s="51" t="s">
        <v>14</v>
      </c>
      <c r="C13" s="5"/>
      <c r="D13" s="2">
        <f>SUM(D6:D12)</f>
        <v>35.839999999999996</v>
      </c>
      <c r="E13" s="2">
        <f>SUM(E6:E12)</f>
        <v>30.609999999999992</v>
      </c>
      <c r="F13" s="2">
        <f>SUM(F6:F12)</f>
        <v>111.60000000000001</v>
      </c>
      <c r="G13" s="2">
        <f>SUM(G6:G12)</f>
        <v>866.93999999999994</v>
      </c>
      <c r="H13" s="2">
        <f>SUM(H6:H12)</f>
        <v>0.19999999999999998</v>
      </c>
      <c r="I13" s="2">
        <f t="shared" ref="I13:J13" si="0">SUM(I6:I10)</f>
        <v>30.65</v>
      </c>
      <c r="J13" s="2">
        <f t="shared" si="0"/>
        <v>51</v>
      </c>
      <c r="K13" s="2">
        <f>SUM(K6:K12)</f>
        <v>91.31</v>
      </c>
      <c r="L13" s="2">
        <f>SUM(L6:L12)</f>
        <v>115.16</v>
      </c>
      <c r="M13" s="2">
        <f>SUM(M6:M12)</f>
        <v>342.52</v>
      </c>
      <c r="N13" s="2">
        <f>SUM(N6:N12)</f>
        <v>6.95</v>
      </c>
      <c r="O13" s="95">
        <f>SUM(O6:O12)</f>
        <v>92</v>
      </c>
    </row>
    <row r="15" spans="1:15" ht="12" customHeight="1" x14ac:dyDescent="0.25"/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Normal="100" workbookViewId="0">
      <selection activeCell="P13" sqref="P13:P14"/>
    </sheetView>
  </sheetViews>
  <sheetFormatPr defaultRowHeight="15" x14ac:dyDescent="0.25"/>
  <cols>
    <col min="1" max="1" width="5.140625" customWidth="1"/>
    <col min="2" max="2" width="22.85546875" customWidth="1"/>
    <col min="3" max="3" width="6" customWidth="1"/>
    <col min="4" max="5" width="7.7109375" customWidth="1"/>
    <col min="6" max="6" width="8.42578125" customWidth="1"/>
    <col min="7" max="7" width="9" customWidth="1"/>
    <col min="8" max="8" width="7.42578125" customWidth="1"/>
    <col min="10" max="10" width="7.42578125" customWidth="1"/>
  </cols>
  <sheetData>
    <row r="1" spans="1:15" x14ac:dyDescent="0.25">
      <c r="B1" s="6" t="s">
        <v>25</v>
      </c>
    </row>
    <row r="2" spans="1:15" ht="15.75" thickBot="1" x14ac:dyDescent="0.3">
      <c r="B2" s="6" t="s">
        <v>22</v>
      </c>
    </row>
    <row r="3" spans="1:15" ht="42" customHeight="1" thickBot="1" x14ac:dyDescent="0.3">
      <c r="A3" s="128" t="s">
        <v>57</v>
      </c>
      <c r="B3" s="128" t="s">
        <v>0</v>
      </c>
      <c r="C3" s="128" t="s">
        <v>21</v>
      </c>
      <c r="D3" s="130" t="s">
        <v>1</v>
      </c>
      <c r="E3" s="131"/>
      <c r="F3" s="132"/>
      <c r="G3" s="8" t="s">
        <v>2</v>
      </c>
      <c r="H3" s="126" t="s">
        <v>4</v>
      </c>
      <c r="I3" s="127"/>
      <c r="J3" s="133"/>
      <c r="K3" s="126" t="s">
        <v>5</v>
      </c>
      <c r="L3" s="127"/>
      <c r="M3" s="127"/>
      <c r="N3" s="127"/>
      <c r="O3" s="94" t="s">
        <v>102</v>
      </c>
    </row>
    <row r="4" spans="1:15" ht="28.5" customHeight="1" thickBot="1" x14ac:dyDescent="0.3">
      <c r="A4" s="129"/>
      <c r="B4" s="134"/>
      <c r="C4" s="129"/>
      <c r="D4" s="82" t="s">
        <v>16</v>
      </c>
      <c r="E4" s="55" t="s">
        <v>17</v>
      </c>
      <c r="F4" s="82" t="s">
        <v>18</v>
      </c>
      <c r="G4" s="1" t="s">
        <v>3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65" t="s">
        <v>12</v>
      </c>
      <c r="O4" s="69"/>
    </row>
    <row r="5" spans="1:15" ht="15.75" customHeight="1" thickBot="1" x14ac:dyDescent="0.3">
      <c r="A5" s="67"/>
      <c r="B5" s="74" t="s">
        <v>80</v>
      </c>
      <c r="C5" s="65"/>
      <c r="D5" s="76"/>
      <c r="E5" s="66"/>
      <c r="F5" s="76"/>
      <c r="G5" s="1"/>
      <c r="H5" s="1"/>
      <c r="I5" s="1"/>
      <c r="J5" s="1"/>
      <c r="K5" s="1"/>
      <c r="L5" s="1"/>
      <c r="M5" s="1"/>
      <c r="N5" s="65"/>
      <c r="O5" s="69"/>
    </row>
    <row r="6" spans="1:15" ht="22.5" customHeight="1" thickBot="1" x14ac:dyDescent="0.3">
      <c r="A6" s="3">
        <v>96</v>
      </c>
      <c r="B6" s="54" t="s">
        <v>94</v>
      </c>
      <c r="C6" s="54">
        <v>250</v>
      </c>
      <c r="D6" s="54">
        <v>2.6</v>
      </c>
      <c r="E6" s="54">
        <v>2.5</v>
      </c>
      <c r="F6" s="54">
        <v>16.98</v>
      </c>
      <c r="G6" s="54">
        <v>100.8</v>
      </c>
      <c r="H6" s="54">
        <v>0.1</v>
      </c>
      <c r="I6" s="54">
        <v>7.5</v>
      </c>
      <c r="J6" s="54"/>
      <c r="K6" s="54">
        <v>31.75</v>
      </c>
      <c r="L6" s="54">
        <v>38.5</v>
      </c>
      <c r="M6" s="54">
        <v>208.75</v>
      </c>
      <c r="N6" s="62">
        <v>1</v>
      </c>
      <c r="O6" s="92">
        <v>38.36</v>
      </c>
    </row>
    <row r="7" spans="1:15" ht="15.75" thickBot="1" x14ac:dyDescent="0.3">
      <c r="A7" s="3">
        <v>15</v>
      </c>
      <c r="B7" s="78" t="s">
        <v>76</v>
      </c>
      <c r="C7" s="5">
        <v>20</v>
      </c>
      <c r="D7" s="5">
        <v>4.6399999999999997</v>
      </c>
      <c r="E7" s="5">
        <v>5.9</v>
      </c>
      <c r="F7" s="5"/>
      <c r="G7" s="54">
        <v>71.66</v>
      </c>
      <c r="H7" s="54">
        <v>0.01</v>
      </c>
      <c r="I7" s="54">
        <v>0.14000000000000001</v>
      </c>
      <c r="J7" s="54">
        <v>52</v>
      </c>
      <c r="K7" s="54">
        <v>7</v>
      </c>
      <c r="L7" s="54">
        <v>176</v>
      </c>
      <c r="M7" s="54">
        <v>100</v>
      </c>
      <c r="N7" s="5">
        <v>0.2</v>
      </c>
      <c r="O7" s="93">
        <v>12.6</v>
      </c>
    </row>
    <row r="8" spans="1:15" ht="15.75" thickBot="1" x14ac:dyDescent="0.3">
      <c r="A8" s="3">
        <v>376</v>
      </c>
      <c r="B8" s="78" t="s">
        <v>15</v>
      </c>
      <c r="C8" s="83">
        <v>200</v>
      </c>
      <c r="D8" s="5">
        <v>0.53</v>
      </c>
      <c r="E8" s="5"/>
      <c r="F8" s="5">
        <v>9.4700000000000006</v>
      </c>
      <c r="G8" s="62">
        <v>40</v>
      </c>
      <c r="H8" s="9"/>
      <c r="I8" s="9">
        <v>0.27</v>
      </c>
      <c r="J8" s="9"/>
      <c r="K8" s="9">
        <v>11.73</v>
      </c>
      <c r="L8" s="9">
        <v>13.6</v>
      </c>
      <c r="M8" s="9">
        <v>22.13</v>
      </c>
      <c r="N8" s="9">
        <v>2.13</v>
      </c>
      <c r="O8" s="92">
        <v>2.44</v>
      </c>
    </row>
    <row r="9" spans="1:15" ht="15.75" thickBot="1" x14ac:dyDescent="0.3">
      <c r="A9" s="3" t="s">
        <v>60</v>
      </c>
      <c r="B9" s="78" t="s">
        <v>73</v>
      </c>
      <c r="C9" s="5">
        <v>100</v>
      </c>
      <c r="D9" s="5">
        <v>5.13</v>
      </c>
      <c r="E9" s="5">
        <v>1.88</v>
      </c>
      <c r="F9" s="5">
        <v>7.38</v>
      </c>
      <c r="G9" s="54">
        <v>66.88</v>
      </c>
      <c r="H9" s="54">
        <v>0.04</v>
      </c>
      <c r="I9" s="54">
        <v>0.75</v>
      </c>
      <c r="J9" s="54">
        <v>12.5</v>
      </c>
      <c r="K9" s="54">
        <v>18.75</v>
      </c>
      <c r="L9" s="54">
        <v>155</v>
      </c>
      <c r="M9" s="54">
        <v>118.75</v>
      </c>
      <c r="N9" s="5">
        <v>0.13</v>
      </c>
      <c r="O9" s="93">
        <v>29</v>
      </c>
    </row>
    <row r="10" spans="1:15" ht="15.75" thickBot="1" x14ac:dyDescent="0.3">
      <c r="A10" s="3" t="s">
        <v>60</v>
      </c>
      <c r="B10" s="78" t="s">
        <v>13</v>
      </c>
      <c r="C10" s="5">
        <v>30</v>
      </c>
      <c r="D10" s="5">
        <v>3.16</v>
      </c>
      <c r="E10" s="5">
        <v>0.4</v>
      </c>
      <c r="F10" s="5">
        <v>19.32</v>
      </c>
      <c r="G10" s="70">
        <v>93.52</v>
      </c>
      <c r="H10" s="54">
        <v>0.04</v>
      </c>
      <c r="I10" s="70"/>
      <c r="J10" s="70"/>
      <c r="K10" s="54">
        <v>13.2</v>
      </c>
      <c r="L10" s="70">
        <v>9.1999999999999993</v>
      </c>
      <c r="M10" s="54">
        <v>34.799999999999997</v>
      </c>
      <c r="N10" s="73">
        <v>0.44</v>
      </c>
      <c r="O10" s="93">
        <v>2</v>
      </c>
    </row>
    <row r="11" spans="1:15" ht="15.75" thickBot="1" x14ac:dyDescent="0.3">
      <c r="A11" s="3" t="s">
        <v>60</v>
      </c>
      <c r="B11" s="78" t="s">
        <v>84</v>
      </c>
      <c r="C11" s="5">
        <v>30</v>
      </c>
      <c r="D11" s="5">
        <v>1.7</v>
      </c>
      <c r="E11" s="5">
        <v>2.2599999999999998</v>
      </c>
      <c r="F11" s="62">
        <v>13.94</v>
      </c>
      <c r="G11" s="71">
        <v>82.9</v>
      </c>
      <c r="H11" s="62">
        <v>0.02</v>
      </c>
      <c r="I11" s="71"/>
      <c r="J11" s="71">
        <v>13</v>
      </c>
      <c r="K11" s="62">
        <v>3</v>
      </c>
      <c r="L11" s="71">
        <v>8.1999999999999993</v>
      </c>
      <c r="M11" s="62">
        <v>17.399999999999999</v>
      </c>
      <c r="N11" s="71">
        <v>0.2</v>
      </c>
      <c r="O11" s="93">
        <v>7.6</v>
      </c>
    </row>
    <row r="12" spans="1:15" ht="15.75" thickBot="1" x14ac:dyDescent="0.3">
      <c r="A12" s="3"/>
      <c r="B12" s="51" t="s">
        <v>14</v>
      </c>
      <c r="C12" s="5"/>
      <c r="D12" s="2">
        <f>SUM(D6:D11)</f>
        <v>17.760000000000002</v>
      </c>
      <c r="E12" s="2">
        <f>SUM(E6:E11)</f>
        <v>12.940000000000001</v>
      </c>
      <c r="F12" s="2">
        <f>SUM(F6:F11)</f>
        <v>67.09</v>
      </c>
      <c r="G12" s="2">
        <f>SUM(G6:G11)</f>
        <v>455.76</v>
      </c>
      <c r="H12" s="2">
        <f>SUM(H6:H11)</f>
        <v>0.21</v>
      </c>
      <c r="I12" s="2">
        <f t="shared" ref="I12:J12" si="0">SUM(I6:I10)</f>
        <v>8.66</v>
      </c>
      <c r="J12" s="2">
        <f t="shared" si="0"/>
        <v>64.5</v>
      </c>
      <c r="K12" s="2">
        <f>SUM(K6:K11)</f>
        <v>85.43</v>
      </c>
      <c r="L12" s="2">
        <f>SUM(L6:L11)</f>
        <v>400.5</v>
      </c>
      <c r="M12" s="2">
        <f>SUM(M6:M11)</f>
        <v>501.83</v>
      </c>
      <c r="N12" s="2">
        <f>SUM(N6:N11)</f>
        <v>4.0999999999999996</v>
      </c>
      <c r="O12" s="95">
        <f>SUM(O6:O11)</f>
        <v>92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2023-09-26T15:32:10Z</dcterms:modified>
</cp:coreProperties>
</file>