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5205211-1B5C-465E-8356-3AE62B2EC0E3}" xr6:coauthVersionLast="45" xr6:coauthVersionMax="45" xr10:uidLastSave="{00000000-0000-0000-0000-000000000000}"/>
  <bookViews>
    <workbookView xWindow="-120" yWindow="-120" windowWidth="20730" windowHeight="11160" activeTab="7" xr2:uid="{00000000-000D-0000-FFFF-FFFF00000000}"/>
  </bookViews>
  <sheets>
    <sheet name="Титул" sheetId="12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ИТОГ" sheetId="11" r:id="rId1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6" l="1"/>
  <c r="O22" i="10" l="1"/>
  <c r="O12" i="10" l="1"/>
  <c r="O22" i="9"/>
  <c r="O23" i="9"/>
  <c r="O12" i="9"/>
  <c r="O21" i="8"/>
  <c r="O22" i="8" s="1"/>
  <c r="O12" i="8"/>
  <c r="O22" i="7"/>
  <c r="O12" i="7"/>
  <c r="O23" i="7" s="1"/>
  <c r="O21" i="6"/>
  <c r="O22" i="6" s="1"/>
  <c r="O22" i="5"/>
  <c r="O13" i="5"/>
  <c r="O21" i="4"/>
  <c r="O12" i="4"/>
  <c r="O21" i="3"/>
  <c r="O12" i="3"/>
  <c r="O22" i="2"/>
  <c r="O12" i="2"/>
  <c r="O21" i="1"/>
  <c r="O12" i="1"/>
  <c r="O23" i="2" l="1"/>
  <c r="O23" i="10"/>
  <c r="O23" i="5"/>
  <c r="O22" i="4"/>
  <c r="O22" i="3"/>
  <c r="O22" i="1"/>
  <c r="E22" i="7"/>
  <c r="F22" i="7"/>
  <c r="G22" i="7"/>
  <c r="H22" i="7"/>
  <c r="I22" i="7"/>
  <c r="J22" i="7"/>
  <c r="K22" i="7"/>
  <c r="L22" i="7"/>
  <c r="M22" i="7"/>
  <c r="N22" i="7"/>
  <c r="D22" i="7"/>
  <c r="E22" i="10" l="1"/>
  <c r="F22" i="10"/>
  <c r="G22" i="10"/>
  <c r="H22" i="10"/>
  <c r="I22" i="10"/>
  <c r="J22" i="10"/>
  <c r="K22" i="10"/>
  <c r="L22" i="10"/>
  <c r="M22" i="10"/>
  <c r="N22" i="10"/>
  <c r="D22" i="10"/>
  <c r="N12" i="10"/>
  <c r="M12" i="10"/>
  <c r="L12" i="10"/>
  <c r="K12" i="10"/>
  <c r="J12" i="10"/>
  <c r="I12" i="10"/>
  <c r="H12" i="10"/>
  <c r="G12" i="10"/>
  <c r="F12" i="10"/>
  <c r="E12" i="10"/>
  <c r="D12" i="10"/>
  <c r="N22" i="9"/>
  <c r="M22" i="9"/>
  <c r="L22" i="9"/>
  <c r="K22" i="9"/>
  <c r="J22" i="9"/>
  <c r="I22" i="9"/>
  <c r="H22" i="9"/>
  <c r="G22" i="9"/>
  <c r="F22" i="9"/>
  <c r="E22" i="9"/>
  <c r="D22" i="9"/>
  <c r="F14" i="9"/>
  <c r="N12" i="9"/>
  <c r="M12" i="9"/>
  <c r="L12" i="9"/>
  <c r="K12" i="9"/>
  <c r="K23" i="9" s="1"/>
  <c r="J12" i="9"/>
  <c r="I12" i="9"/>
  <c r="H12" i="9"/>
  <c r="G12" i="9"/>
  <c r="G23" i="9" s="1"/>
  <c r="F12" i="9"/>
  <c r="E12" i="9"/>
  <c r="D12" i="9"/>
  <c r="N21" i="8"/>
  <c r="M21" i="8"/>
  <c r="L21" i="8"/>
  <c r="K21" i="8"/>
  <c r="J21" i="8"/>
  <c r="I21" i="8"/>
  <c r="H21" i="8"/>
  <c r="G21" i="8"/>
  <c r="F21" i="8"/>
  <c r="E21" i="8"/>
  <c r="D21" i="8"/>
  <c r="N12" i="8"/>
  <c r="N22" i="8" s="1"/>
  <c r="M12" i="8"/>
  <c r="M22" i="8" s="1"/>
  <c r="L12" i="8"/>
  <c r="K12" i="8"/>
  <c r="J12" i="8"/>
  <c r="J22" i="8" s="1"/>
  <c r="I12" i="8"/>
  <c r="H12" i="8"/>
  <c r="G12" i="8"/>
  <c r="G22" i="8" s="1"/>
  <c r="F12" i="8"/>
  <c r="E12" i="8"/>
  <c r="E22" i="8" s="1"/>
  <c r="D12" i="8"/>
  <c r="D22" i="8" s="1"/>
  <c r="N12" i="7"/>
  <c r="N23" i="7" s="1"/>
  <c r="M12" i="7"/>
  <c r="M23" i="7" s="1"/>
  <c r="L12" i="7"/>
  <c r="L23" i="7" s="1"/>
  <c r="K12" i="7"/>
  <c r="K23" i="7" s="1"/>
  <c r="J12" i="7"/>
  <c r="J23" i="7" s="1"/>
  <c r="I12" i="7"/>
  <c r="H12" i="7"/>
  <c r="H23" i="7" s="1"/>
  <c r="G12" i="7"/>
  <c r="F12" i="7"/>
  <c r="F23" i="7" s="1"/>
  <c r="E12" i="7"/>
  <c r="D12" i="7"/>
  <c r="D23" i="7" s="1"/>
  <c r="N21" i="6"/>
  <c r="M21" i="6"/>
  <c r="L21" i="6"/>
  <c r="K21" i="6"/>
  <c r="J21" i="6"/>
  <c r="I21" i="6"/>
  <c r="H21" i="6"/>
  <c r="G21" i="6"/>
  <c r="F21" i="6"/>
  <c r="E21" i="6"/>
  <c r="D21" i="6"/>
  <c r="N12" i="6"/>
  <c r="M12" i="6"/>
  <c r="L12" i="6"/>
  <c r="L22" i="6" s="1"/>
  <c r="K12" i="6"/>
  <c r="J12" i="6"/>
  <c r="J22" i="6" s="1"/>
  <c r="I12" i="6"/>
  <c r="H12" i="6"/>
  <c r="H22" i="6" s="1"/>
  <c r="G12" i="6"/>
  <c r="F12" i="6"/>
  <c r="E12" i="6"/>
  <c r="D12" i="6"/>
  <c r="E22" i="2"/>
  <c r="F22" i="2"/>
  <c r="G22" i="2"/>
  <c r="H22" i="2"/>
  <c r="I22" i="2"/>
  <c r="J22" i="2"/>
  <c r="K22" i="2"/>
  <c r="L22" i="2"/>
  <c r="M22" i="2"/>
  <c r="N22" i="2"/>
  <c r="D22" i="2"/>
  <c r="G21" i="4"/>
  <c r="H21" i="4"/>
  <c r="I21" i="4"/>
  <c r="J21" i="4"/>
  <c r="K21" i="4"/>
  <c r="L21" i="4"/>
  <c r="M21" i="4"/>
  <c r="N21" i="4"/>
  <c r="E21" i="4"/>
  <c r="F14" i="4" s="1"/>
  <c r="F21" i="4" s="1"/>
  <c r="D21" i="4"/>
  <c r="G23" i="10" l="1"/>
  <c r="I23" i="10"/>
  <c r="K23" i="10"/>
  <c r="M23" i="10"/>
  <c r="D23" i="10"/>
  <c r="F23" i="10"/>
  <c r="H23" i="10"/>
  <c r="J23" i="10"/>
  <c r="L23" i="10"/>
  <c r="N23" i="10"/>
  <c r="E23" i="10"/>
  <c r="M23" i="9"/>
  <c r="I23" i="9"/>
  <c r="E23" i="9"/>
  <c r="D23" i="9"/>
  <c r="F23" i="9"/>
  <c r="H23" i="9"/>
  <c r="J23" i="9"/>
  <c r="L23" i="9"/>
  <c r="N23" i="9"/>
  <c r="L22" i="8"/>
  <c r="K22" i="8"/>
  <c r="I22" i="8"/>
  <c r="H22" i="8"/>
  <c r="F22" i="8"/>
  <c r="I23" i="7"/>
  <c r="G23" i="7"/>
  <c r="E23" i="7"/>
  <c r="N22" i="6"/>
  <c r="F22" i="6"/>
  <c r="D22" i="6"/>
  <c r="E22" i="6"/>
  <c r="G22" i="6"/>
  <c r="I22" i="6"/>
  <c r="K22" i="6"/>
  <c r="M22" i="6"/>
  <c r="E22" i="5" l="1"/>
  <c r="F22" i="5"/>
  <c r="G22" i="5"/>
  <c r="H22" i="5"/>
  <c r="I22" i="5"/>
  <c r="J22" i="5"/>
  <c r="K22" i="5"/>
  <c r="L22" i="5"/>
  <c r="M22" i="5"/>
  <c r="N22" i="5"/>
  <c r="N23" i="5"/>
  <c r="D22" i="5"/>
  <c r="E13" i="5"/>
  <c r="E23" i="5" s="1"/>
  <c r="F13" i="5"/>
  <c r="G13" i="5"/>
  <c r="G23" i="5" s="1"/>
  <c r="H13" i="5"/>
  <c r="I13" i="5"/>
  <c r="I23" i="5" s="1"/>
  <c r="J13" i="5"/>
  <c r="K13" i="5"/>
  <c r="K23" i="5" s="1"/>
  <c r="L13" i="5"/>
  <c r="M13" i="5"/>
  <c r="M23" i="5" s="1"/>
  <c r="N13" i="5"/>
  <c r="D13" i="5"/>
  <c r="E21" i="3"/>
  <c r="F21" i="3"/>
  <c r="G21" i="3"/>
  <c r="H21" i="3"/>
  <c r="I21" i="3"/>
  <c r="J21" i="3"/>
  <c r="K21" i="3"/>
  <c r="L21" i="3"/>
  <c r="M21" i="3"/>
  <c r="N21" i="3"/>
  <c r="D21" i="3"/>
  <c r="E12" i="4"/>
  <c r="F12" i="4"/>
  <c r="G12" i="4"/>
  <c r="H12" i="4"/>
  <c r="I12" i="4"/>
  <c r="J12" i="4"/>
  <c r="K12" i="4"/>
  <c r="L12" i="4"/>
  <c r="M12" i="4"/>
  <c r="N12" i="4"/>
  <c r="D12" i="4"/>
  <c r="E12" i="2"/>
  <c r="F12" i="2"/>
  <c r="G12" i="2"/>
  <c r="H12" i="2"/>
  <c r="I12" i="2"/>
  <c r="J12" i="2"/>
  <c r="K12" i="2"/>
  <c r="L12" i="2"/>
  <c r="M12" i="2"/>
  <c r="N12" i="2"/>
  <c r="D12" i="2"/>
  <c r="E12" i="1"/>
  <c r="F12" i="1"/>
  <c r="G12" i="1"/>
  <c r="H12" i="1"/>
  <c r="I12" i="1"/>
  <c r="J12" i="1"/>
  <c r="K12" i="1"/>
  <c r="L12" i="1"/>
  <c r="M12" i="1"/>
  <c r="N12" i="1"/>
  <c r="D12" i="1"/>
  <c r="L23" i="5" l="1"/>
  <c r="J23" i="5"/>
  <c r="H23" i="5"/>
  <c r="F23" i="5"/>
  <c r="D12" i="3"/>
  <c r="D22" i="3" s="1"/>
  <c r="E12" i="3"/>
  <c r="E22" i="3" s="1"/>
  <c r="F12" i="3"/>
  <c r="F22" i="3" s="1"/>
  <c r="G12" i="3"/>
  <c r="G22" i="3" s="1"/>
  <c r="H12" i="3"/>
  <c r="H22" i="3" s="1"/>
  <c r="I12" i="3"/>
  <c r="I22" i="3" s="1"/>
  <c r="J12" i="3"/>
  <c r="J22" i="3" s="1"/>
  <c r="K12" i="3"/>
  <c r="K22" i="3" s="1"/>
  <c r="L12" i="3"/>
  <c r="L22" i="3" s="1"/>
  <c r="M12" i="3"/>
  <c r="M22" i="3" s="1"/>
  <c r="N12" i="3"/>
  <c r="N22" i="3" s="1"/>
  <c r="N21" i="1"/>
  <c r="M21" i="1"/>
  <c r="L21" i="1"/>
  <c r="K21" i="1"/>
  <c r="J21" i="1"/>
  <c r="I21" i="1"/>
  <c r="H21" i="1"/>
  <c r="G21" i="1"/>
  <c r="F21" i="1"/>
  <c r="E21" i="1"/>
  <c r="D21" i="1"/>
  <c r="G22" i="4" l="1"/>
  <c r="N22" i="4"/>
  <c r="M22" i="4"/>
  <c r="L22" i="4"/>
  <c r="K22" i="4"/>
  <c r="J22" i="4"/>
  <c r="I22" i="4"/>
  <c r="H22" i="4"/>
  <c r="F22" i="4"/>
  <c r="E22" i="4"/>
  <c r="D22" i="4"/>
  <c r="E8" i="11" l="1"/>
  <c r="D8" i="11"/>
  <c r="C8" i="11"/>
  <c r="B8" i="11"/>
  <c r="D23" i="5"/>
  <c r="N23" i="2" l="1"/>
  <c r="M23" i="2"/>
  <c r="L23" i="2"/>
  <c r="K23" i="2"/>
  <c r="J23" i="2"/>
  <c r="I23" i="2"/>
  <c r="H23" i="2"/>
  <c r="G23" i="2"/>
  <c r="F23" i="2"/>
  <c r="E23" i="2"/>
  <c r="D23" i="2"/>
  <c r="N22" i="1"/>
  <c r="M22" i="1"/>
  <c r="L22" i="1"/>
  <c r="K22" i="1"/>
  <c r="J22" i="1"/>
  <c r="I22" i="1"/>
  <c r="H22" i="1"/>
  <c r="G22" i="1"/>
  <c r="D22" i="1"/>
  <c r="D6" i="11" l="1"/>
  <c r="D7" i="11" s="1"/>
  <c r="C6" i="11"/>
  <c r="C7" i="11" s="1"/>
  <c r="B6" i="11"/>
  <c r="B7" i="11" s="1"/>
  <c r="E22" i="1"/>
  <c r="B18" i="11"/>
  <c r="B19" i="11" s="1"/>
  <c r="D18" i="11"/>
  <c r="D19" i="11" s="1"/>
  <c r="E6" i="11"/>
  <c r="E10" i="11" s="1"/>
  <c r="E9" i="11"/>
  <c r="D9" i="11"/>
  <c r="C18" i="11"/>
  <c r="C19" i="11" s="1"/>
  <c r="B9" i="11"/>
  <c r="F22" i="1"/>
  <c r="C10" i="11" l="1"/>
  <c r="B10" i="11"/>
  <c r="B11" i="11" s="1"/>
  <c r="E19" i="11"/>
  <c r="E7" i="11"/>
  <c r="E11" i="11" s="1"/>
  <c r="F7" i="11" s="1"/>
  <c r="D11" i="11"/>
  <c r="D10" i="11"/>
  <c r="C9" i="11"/>
  <c r="C11" i="11" s="1"/>
  <c r="F9" i="11" l="1"/>
  <c r="D15" i="11"/>
  <c r="B15" i="11"/>
  <c r="C15" i="11"/>
</calcChain>
</file>

<file path=xl/sharedStrings.xml><?xml version="1.0" encoding="utf-8"?>
<sst xmlns="http://schemas.openxmlformats.org/spreadsheetml/2006/main" count="470" uniqueCount="114">
  <si>
    <t>Прием пищи, наименование блюда</t>
  </si>
  <si>
    <t>Пищевые вещества (г)</t>
  </si>
  <si>
    <t>Энергетическая ценность</t>
  </si>
  <si>
    <t>Ккал.</t>
  </si>
  <si>
    <t>Витамины (мг)</t>
  </si>
  <si>
    <t>Минеральные вещества (мг)</t>
  </si>
  <si>
    <t>В1</t>
  </si>
  <si>
    <t>С</t>
  </si>
  <si>
    <t>А</t>
  </si>
  <si>
    <t>Мg</t>
  </si>
  <si>
    <t>Са</t>
  </si>
  <si>
    <t>Р</t>
  </si>
  <si>
    <t>Fe</t>
  </si>
  <si>
    <t>Завтрак</t>
  </si>
  <si>
    <t>Хлеб пшеничный</t>
  </si>
  <si>
    <t>Итого:</t>
  </si>
  <si>
    <t>Обед</t>
  </si>
  <si>
    <t>Чай с сахаром</t>
  </si>
  <si>
    <t>Итого за день:</t>
  </si>
  <si>
    <t>Обед:</t>
  </si>
  <si>
    <t>Белки</t>
  </si>
  <si>
    <t>Жиры</t>
  </si>
  <si>
    <t>Углеводы</t>
  </si>
  <si>
    <r>
      <t xml:space="preserve">№ </t>
    </r>
    <r>
      <rPr>
        <b/>
        <sz val="10"/>
        <color theme="1"/>
        <rFont val="Times New Roman"/>
        <family val="1"/>
        <charset val="204"/>
      </rPr>
      <t>рец</t>
    </r>
  </si>
  <si>
    <t>ПЕРВЫЙ ДЕНЬ</t>
  </si>
  <si>
    <t>ДЕСЯТЫЙ ДЕНЬ</t>
  </si>
  <si>
    <t>ДЕВЯТЫЙ ДЕНЬ</t>
  </si>
  <si>
    <t>Масса порции (г)</t>
  </si>
  <si>
    <t>ВОСЬМОЙ ДЕНЬ</t>
  </si>
  <si>
    <t>СЕДЬМОЙ ДЕНЬ</t>
  </si>
  <si>
    <t>ШЕСТОЙ ДЕНЬ</t>
  </si>
  <si>
    <t>ПЯТЫЙ ДЕНЬ</t>
  </si>
  <si>
    <t>Завтрак:</t>
  </si>
  <si>
    <t>Прием пищи</t>
  </si>
  <si>
    <t>Пищевые вещества (химический  состав), г</t>
  </si>
  <si>
    <t>белки</t>
  </si>
  <si>
    <t>жиры</t>
  </si>
  <si>
    <t>углеводы</t>
  </si>
  <si>
    <t>Итого в завтрак за 10 дней</t>
  </si>
  <si>
    <t>норма завтрак</t>
  </si>
  <si>
    <t>Среднее дневное значение завтрака</t>
  </si>
  <si>
    <t>факт</t>
  </si>
  <si>
    <t>Итого в обед за 10 дней</t>
  </si>
  <si>
    <t>норма обед</t>
  </si>
  <si>
    <t>Среднее дневное значение обеда</t>
  </si>
  <si>
    <t>Итого за 10 дней:</t>
  </si>
  <si>
    <t>Среднее значение за 10 дней</t>
  </si>
  <si>
    <t>норма при 60 % (2-х разовое питание)</t>
  </si>
  <si>
    <t>соотношение от калорийности %</t>
  </si>
  <si>
    <t>норма соотношения</t>
  </si>
  <si>
    <t>10-15%</t>
  </si>
  <si>
    <t>30-32%</t>
  </si>
  <si>
    <t>55-60%</t>
  </si>
  <si>
    <t>Вит. С (в продуктах)</t>
  </si>
  <si>
    <t>P</t>
  </si>
  <si>
    <t>соотн. Са/Р</t>
  </si>
  <si>
    <t>всего за 10 дней</t>
  </si>
  <si>
    <t>среднее значение за 10 дней</t>
  </si>
  <si>
    <t>норма 60 % (2-х разовое питание)</t>
  </si>
  <si>
    <t>ТРЕТИЙ ДЕНЬ</t>
  </si>
  <si>
    <t>ВТОРОЙ ДЕНЬ</t>
  </si>
  <si>
    <t>"___" ___________ 20___ г.</t>
  </si>
  <si>
    <t>ПРИМЕРНОЕ 10-ДНЕВНОЕ ЦИКЛИЧНОЕ МЕНЮ</t>
  </si>
  <si>
    <t>возраст детей:  от 7 до 10 лет включительно</t>
  </si>
  <si>
    <t xml:space="preserve">особенности:  для детей с ограниченными возможностями здоровья,   </t>
  </si>
  <si>
    <t>с определением пищевой и энергетической ценности</t>
  </si>
  <si>
    <t>возраст 7-10 лет (ОВЗ)</t>
  </si>
  <si>
    <t xml:space="preserve">Подсчет пищевой и энергетической ценности  питания детей с ОВЗ  </t>
  </si>
  <si>
    <t xml:space="preserve"> в возрасте с 7 до 10 лет включительно за 10 дней</t>
  </si>
  <si>
    <t>возраст 7-10 лет ОВЗ</t>
  </si>
  <si>
    <t xml:space="preserve">                                                                                                                                                           подпись</t>
  </si>
  <si>
    <t>Салат из белокочанной капусты с морковью</t>
  </si>
  <si>
    <t>Каша гречневая рассыпчатая</t>
  </si>
  <si>
    <t>ПР</t>
  </si>
  <si>
    <t>Масло сливочное</t>
  </si>
  <si>
    <t>Йогурт1,2%жирности</t>
  </si>
  <si>
    <t>Рис отварной</t>
  </si>
  <si>
    <t>Птица (курица) отварная</t>
  </si>
  <si>
    <t>Каша из пшена и риса молочная</t>
  </si>
  <si>
    <t>Макароны отварные с маслом</t>
  </si>
  <si>
    <t>Чай с лимоном</t>
  </si>
  <si>
    <t>Сборник технологических нормативов - Сборник рецептур на прдукцию для обучающихся во всех образовательных учреждениях/ Под ред. М. П. Могильного и В. А. Тутельяна. - М.: ДеЛи плюс,2015.-544 с.</t>
  </si>
  <si>
    <r>
      <rPr>
        <b/>
        <sz val="10"/>
        <rFont val="Times New Roman"/>
        <family val="1"/>
        <charset val="204"/>
      </rPr>
      <t>УТВЕРЖДАЮ: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Директор МБОУ "Люрская СОШ"     В. А. Васильева</t>
    </r>
  </si>
  <si>
    <t>с. Люры, 2022</t>
  </si>
  <si>
    <t>Салат из свежих овощей</t>
  </si>
  <si>
    <t>Конд.изд</t>
  </si>
  <si>
    <t>Фрукт</t>
  </si>
  <si>
    <t>Суп с мак изд</t>
  </si>
  <si>
    <t>Йогурт</t>
  </si>
  <si>
    <t>Салат из свежих огурцов</t>
  </si>
  <si>
    <t>Сыр порц</t>
  </si>
  <si>
    <t>Каша  молочная из риса</t>
  </si>
  <si>
    <t>ЧЕТВЕРТЫЙ ДЕНЬ</t>
  </si>
  <si>
    <t>Сырки</t>
  </si>
  <si>
    <t>Котлета из мяса птицы</t>
  </si>
  <si>
    <t>Какао на сгущ.молоке</t>
  </si>
  <si>
    <t>Каша пшенная молочная</t>
  </si>
  <si>
    <t>Коф.напиток(цикорий)</t>
  </si>
  <si>
    <t>Фрикадельки</t>
  </si>
  <si>
    <t>Суп молочный с мак.изд.</t>
  </si>
  <si>
    <t>Сыр порцион</t>
  </si>
  <si>
    <t>Конд.изд.</t>
  </si>
  <si>
    <t>Каша манная молочная</t>
  </si>
  <si>
    <t>Салат из моркови</t>
  </si>
  <si>
    <t>Рыба жареная</t>
  </si>
  <si>
    <t>Компот из кураги</t>
  </si>
  <si>
    <t>Картоф.пюре</t>
  </si>
  <si>
    <t>Рассольник Ленинградский</t>
  </si>
  <si>
    <t>Капуста тушеная</t>
  </si>
  <si>
    <t>Кур.жареная</t>
  </si>
  <si>
    <t>Компот из сухофруктов</t>
  </si>
  <si>
    <t>Итого</t>
  </si>
  <si>
    <t>Конд изд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</si>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</sst>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4" fillId="0" borderId="1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0" xfId="0" applyFont="1"/>
    <xf numFmtId="0" fontId="12" fillId="0" borderId="27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/>
    <xf numFmtId="0" fontId="14" fillId="0" borderId="31" xfId="0" applyFont="1" applyBorder="1" applyAlignment="1">
      <alignment wrapText="1"/>
    </xf>
    <xf numFmtId="2" fontId="14" fillId="0" borderId="32" xfId="0" applyNumberFormat="1" applyFont="1" applyBorder="1" applyAlignment="1">
      <alignment horizontal="center"/>
    </xf>
    <xf numFmtId="9" fontId="14" fillId="0" borderId="0" xfId="0" applyNumberFormat="1" applyFont="1" applyAlignment="1">
      <alignment horizontal="center"/>
    </xf>
    <xf numFmtId="0" fontId="15" fillId="0" borderId="0" xfId="0" applyFont="1"/>
    <xf numFmtId="1" fontId="14" fillId="0" borderId="33" xfId="0" applyNumberFormat="1" applyFont="1" applyFill="1" applyBorder="1" applyAlignment="1">
      <alignment horizontal="center"/>
    </xf>
    <xf numFmtId="0" fontId="16" fillId="0" borderId="31" xfId="0" applyFont="1" applyBorder="1" applyAlignment="1">
      <alignment wrapText="1"/>
    </xf>
    <xf numFmtId="9" fontId="14" fillId="0" borderId="33" xfId="0" applyNumberFormat="1" applyFont="1" applyBorder="1" applyAlignment="1">
      <alignment horizontal="center"/>
    </xf>
    <xf numFmtId="2" fontId="0" fillId="0" borderId="0" xfId="0" applyNumberFormat="1"/>
    <xf numFmtId="0" fontId="16" fillId="2" borderId="31" xfId="0" applyFont="1" applyFill="1" applyBorder="1" applyAlignment="1">
      <alignment wrapText="1"/>
    </xf>
    <xf numFmtId="164" fontId="14" fillId="2" borderId="32" xfId="0" applyNumberFormat="1" applyFont="1" applyFill="1" applyBorder="1" applyAlignment="1">
      <alignment horizontal="center"/>
    </xf>
    <xf numFmtId="0" fontId="16" fillId="3" borderId="34" xfId="0" applyFont="1" applyFill="1" applyBorder="1" applyAlignment="1">
      <alignment horizontal="center" wrapText="1"/>
    </xf>
    <xf numFmtId="164" fontId="0" fillId="3" borderId="35" xfId="0" applyNumberFormat="1" applyFill="1" applyBorder="1" applyAlignment="1">
      <alignment horizontal="center"/>
    </xf>
    <xf numFmtId="0" fontId="16" fillId="4" borderId="21" xfId="0" applyFont="1" applyFill="1" applyBorder="1" applyAlignment="1">
      <alignment wrapText="1"/>
    </xf>
    <xf numFmtId="0" fontId="12" fillId="4" borderId="36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wrapText="1"/>
    </xf>
    <xf numFmtId="2" fontId="12" fillId="3" borderId="21" xfId="0" applyNumberFormat="1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left" wrapText="1"/>
    </xf>
    <xf numFmtId="164" fontId="11" fillId="2" borderId="21" xfId="0" applyNumberFormat="1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4" fillId="4" borderId="0" xfId="0" applyFont="1" applyFill="1" applyBorder="1" applyAlignment="1">
      <alignment horizontal="left" wrapText="1"/>
    </xf>
    <xf numFmtId="164" fontId="11" fillId="4" borderId="21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6" fillId="0" borderId="29" xfId="0" applyFont="1" applyFill="1" applyBorder="1" applyAlignment="1">
      <alignment wrapText="1"/>
    </xf>
    <xf numFmtId="0" fontId="14" fillId="0" borderId="29" xfId="0" applyFont="1" applyFill="1" applyBorder="1" applyAlignment="1">
      <alignment wrapText="1"/>
    </xf>
    <xf numFmtId="2" fontId="13" fillId="0" borderId="29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4" fillId="2" borderId="29" xfId="0" applyFont="1" applyFill="1" applyBorder="1" applyAlignment="1">
      <alignment wrapText="1"/>
    </xf>
    <xf numFmtId="164" fontId="11" fillId="2" borderId="29" xfId="0" applyNumberFormat="1" applyFont="1" applyFill="1" applyBorder="1" applyAlignment="1">
      <alignment horizontal="center"/>
    </xf>
    <xf numFmtId="2" fontId="0" fillId="5" borderId="29" xfId="0" applyNumberFormat="1" applyFill="1" applyBorder="1" applyAlignment="1">
      <alignment horizontal="center"/>
    </xf>
    <xf numFmtId="0" fontId="14" fillId="4" borderId="29" xfId="0" applyFont="1" applyFill="1" applyBorder="1" applyAlignment="1">
      <alignment wrapText="1"/>
    </xf>
    <xf numFmtId="0" fontId="0" fillId="4" borderId="29" xfId="0" applyFill="1" applyBorder="1" applyAlignment="1">
      <alignment horizontal="center"/>
    </xf>
    <xf numFmtId="164" fontId="0" fillId="4" borderId="29" xfId="0" applyNumberForma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2" fillId="0" borderId="29" xfId="0" applyFont="1" applyBorder="1" applyAlignment="1">
      <alignment horizontal="right"/>
    </xf>
    <xf numFmtId="0" fontId="0" fillId="0" borderId="33" xfId="0" applyBorder="1" applyAlignment="1"/>
    <xf numFmtId="0" fontId="0" fillId="0" borderId="38" xfId="0" applyBorder="1" applyAlignment="1"/>
    <xf numFmtId="0" fontId="0" fillId="0" borderId="42" xfId="0" applyBorder="1" applyAlignment="1"/>
    <xf numFmtId="0" fontId="0" fillId="0" borderId="43" xfId="0" applyBorder="1" applyAlignment="1"/>
    <xf numFmtId="0" fontId="0" fillId="0" borderId="44" xfId="0" applyBorder="1" applyAlignment="1"/>
    <xf numFmtId="0" fontId="0" fillId="0" borderId="0" xfId="0" applyBorder="1" applyAlignment="1"/>
    <xf numFmtId="0" fontId="0" fillId="0" borderId="40" xfId="0" applyBorder="1" applyAlignment="1"/>
    <xf numFmtId="0" fontId="7" fillId="0" borderId="33" xfId="0" applyFont="1" applyBorder="1" applyAlignment="1"/>
    <xf numFmtId="0" fontId="7" fillId="0" borderId="0" xfId="0" applyFont="1" applyBorder="1" applyAlignment="1"/>
    <xf numFmtId="0" fontId="21" fillId="0" borderId="0" xfId="0" applyFont="1" applyBorder="1" applyAlignment="1">
      <alignment horizontal="center" vertical="justify"/>
    </xf>
    <xf numFmtId="0" fontId="1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21" xfId="0" applyBorder="1"/>
    <xf numFmtId="0" fontId="5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0" fillId="0" borderId="39" xfId="0" applyFont="1" applyBorder="1" applyAlignment="1">
      <alignment horizontal="justify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vertic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/>
    <xf numFmtId="0" fontId="7" fillId="0" borderId="47" xfId="0" applyFont="1" applyBorder="1" applyAlignment="1"/>
    <xf numFmtId="0" fontId="13" fillId="0" borderId="29" xfId="0" applyFont="1" applyBorder="1" applyAlignment="1">
      <alignment horizontal="justify" vertical="justify"/>
    </xf>
    <xf numFmtId="0" fontId="13" fillId="0" borderId="29" xfId="0" applyFont="1" applyBorder="1" applyAlignment="1"/>
    <xf numFmtId="0" fontId="13" fillId="0" borderId="39" xfId="0" applyFont="1" applyBorder="1" applyAlignment="1">
      <alignment horizontal="center" vertical="justify"/>
    </xf>
    <xf numFmtId="0" fontId="13" fillId="0" borderId="40" xfId="0" applyFont="1" applyBorder="1" applyAlignment="1"/>
    <xf numFmtId="0" fontId="13" fillId="0" borderId="41" xfId="0" applyFont="1" applyBorder="1" applyAlignment="1"/>
    <xf numFmtId="0" fontId="13" fillId="0" borderId="42" xfId="0" applyFont="1" applyBorder="1" applyAlignment="1"/>
    <xf numFmtId="0" fontId="13" fillId="0" borderId="43" xfId="0" applyFont="1" applyBorder="1" applyAlignment="1"/>
    <xf numFmtId="0" fontId="13" fillId="0" borderId="44" xfId="0" applyFont="1" applyBorder="1" applyAlignment="1"/>
    <xf numFmtId="0" fontId="13" fillId="0" borderId="29" xfId="0" applyFont="1" applyBorder="1" applyAlignment="1">
      <alignment horizontal="left"/>
    </xf>
    <xf numFmtId="0" fontId="7" fillId="0" borderId="37" xfId="0" applyFont="1" applyBorder="1" applyAlignment="1"/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2" fillId="0" borderId="3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38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43"/>
  <sheetViews>
    <sheetView topLeftCell="A7" workbookViewId="0">
      <selection activeCell="B26" sqref="B26:M26"/>
    </sheetView>
  </sheetViews>
  <sheetFormatPr defaultRowHeight="15" x14ac:dyDescent="0.25"/>
  <cols>
    <col min="1" max="1" width="5.42578125" customWidth="1"/>
    <col min="2" max="2" width="15" customWidth="1"/>
    <col min="7" max="7" width="11.140625" customWidth="1"/>
    <col min="9" max="9" width="15.42578125" customWidth="1"/>
    <col min="17" max="17" width="55.28515625" customWidth="1"/>
  </cols>
  <sheetData>
    <row r="2" spans="2:17" ht="24.75" customHeight="1" x14ac:dyDescent="0.25">
      <c r="B2" s="139"/>
      <c r="C2" s="139"/>
      <c r="D2" s="139"/>
      <c r="E2" s="139"/>
      <c r="F2" s="139"/>
      <c r="G2" s="139"/>
      <c r="H2" s="140"/>
      <c r="I2" s="141" t="s">
        <v>82</v>
      </c>
      <c r="J2" s="142"/>
      <c r="K2" s="142"/>
      <c r="L2" s="142"/>
      <c r="M2" s="143"/>
    </row>
    <row r="3" spans="2:17" ht="37.5" customHeight="1" x14ac:dyDescent="0.25">
      <c r="B3" s="139"/>
      <c r="C3" s="139"/>
      <c r="D3" s="139"/>
      <c r="E3" s="139"/>
      <c r="F3" s="139"/>
      <c r="G3" s="139"/>
      <c r="H3" s="140"/>
      <c r="I3" s="144"/>
      <c r="J3" s="145"/>
      <c r="K3" s="145"/>
      <c r="L3" s="145"/>
      <c r="M3" s="146"/>
    </row>
    <row r="4" spans="2:17" x14ac:dyDescent="0.25">
      <c r="B4" s="139"/>
      <c r="C4" s="139"/>
      <c r="D4" s="139"/>
      <c r="E4" s="139"/>
      <c r="F4" s="139"/>
      <c r="G4" s="139"/>
      <c r="H4" s="140"/>
      <c r="I4" s="147" t="s">
        <v>61</v>
      </c>
      <c r="J4" s="147"/>
      <c r="K4" s="147"/>
      <c r="L4" s="147"/>
      <c r="M4" s="147"/>
    </row>
    <row r="5" spans="2:17" x14ac:dyDescent="0.25">
      <c r="B5" s="148" t="s">
        <v>70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2:17" ht="15.75" customHeight="1" x14ac:dyDescent="0.25">
      <c r="B6" s="149" t="s">
        <v>62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  <c r="Q6" s="81"/>
    </row>
    <row r="7" spans="2:17" x14ac:dyDescent="0.25"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2:17" ht="15.75" x14ac:dyDescent="0.25"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7"/>
    </row>
    <row r="9" spans="2:17" x14ac:dyDescent="0.25">
      <c r="B9" s="79"/>
      <c r="C9" s="80"/>
      <c r="D9" s="80"/>
      <c r="E9" s="80"/>
      <c r="F9" s="80"/>
      <c r="G9" s="80"/>
      <c r="H9" s="80"/>
      <c r="I9" s="77"/>
      <c r="J9" s="77"/>
      <c r="K9" s="77"/>
      <c r="L9" s="77"/>
      <c r="M9" s="73"/>
    </row>
    <row r="10" spans="2:17" ht="15.75" x14ac:dyDescent="0.25">
      <c r="B10" s="155" t="s">
        <v>63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7"/>
    </row>
    <row r="11" spans="2:17" x14ac:dyDescent="0.25">
      <c r="B11" s="72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3"/>
    </row>
    <row r="12" spans="2:17" ht="15.75" x14ac:dyDescent="0.25">
      <c r="B12" s="155" t="s">
        <v>64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7"/>
    </row>
    <row r="13" spans="2:17" x14ac:dyDescent="0.25">
      <c r="B13" s="7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3"/>
    </row>
    <row r="14" spans="2:17" ht="15.75" x14ac:dyDescent="0.25">
      <c r="B14" s="155" t="s">
        <v>65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7"/>
    </row>
    <row r="15" spans="2:17" x14ac:dyDescent="0.25"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</row>
    <row r="16" spans="2:17" x14ac:dyDescent="0.25">
      <c r="B16" s="130" t="s">
        <v>81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2"/>
    </row>
    <row r="17" spans="2:13" x14ac:dyDescent="0.25"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5"/>
    </row>
    <row r="18" spans="2:13" x14ac:dyDescent="0.25">
      <c r="B18" s="13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5"/>
    </row>
    <row r="19" spans="2:13" x14ac:dyDescent="0.25">
      <c r="B19" s="133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5"/>
    </row>
    <row r="20" spans="2:13" x14ac:dyDescent="0.25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5"/>
    </row>
    <row r="21" spans="2:13" x14ac:dyDescent="0.25"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5"/>
    </row>
    <row r="22" spans="2:13" x14ac:dyDescent="0.25"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2:13" x14ac:dyDescent="0.25"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2:13" x14ac:dyDescent="0.25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5"/>
    </row>
    <row r="25" spans="2:13" x14ac:dyDescent="0.25"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5"/>
    </row>
    <row r="26" spans="2:13" ht="39" customHeight="1" x14ac:dyDescent="0.25">
      <c r="B26" s="136" t="s">
        <v>83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8"/>
    </row>
    <row r="27" spans="2:13" x14ac:dyDescent="0.25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2:13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</row>
    <row r="29" spans="2:13" x14ac:dyDescent="0.25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</row>
    <row r="30" spans="2:13" x14ac:dyDescent="0.25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pans="2:13" x14ac:dyDescent="0.2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2:13" x14ac:dyDescent="0.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2:13" x14ac:dyDescent="0.25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4" spans="2:13" x14ac:dyDescent="0.25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2:13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2:13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2:13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2:13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2:13" x14ac:dyDescent="0.2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</row>
    <row r="40" spans="2:13" x14ac:dyDescent="0.2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</row>
    <row r="41" spans="2:13" x14ac:dyDescent="0.2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</row>
    <row r="42" spans="2:13" x14ac:dyDescent="0.25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2:13" x14ac:dyDescent="0.25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</sheetData>
  <mergeCells count="13">
    <mergeCell ref="B16:M25"/>
    <mergeCell ref="B26:M26"/>
    <mergeCell ref="B2:G3"/>
    <mergeCell ref="H2:H4"/>
    <mergeCell ref="I2:M3"/>
    <mergeCell ref="B4:G4"/>
    <mergeCell ref="I4:M4"/>
    <mergeCell ref="B5:M5"/>
    <mergeCell ref="B6:M7"/>
    <mergeCell ref="B8:M8"/>
    <mergeCell ref="B10:M10"/>
    <mergeCell ref="B12:M12"/>
    <mergeCell ref="B14:M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2"/>
  <sheetViews>
    <sheetView zoomScale="90" zoomScaleNormal="90" workbookViewId="0">
      <selection activeCell="P25" sqref="P25"/>
    </sheetView>
  </sheetViews>
  <sheetFormatPr defaultRowHeight="15" x14ac:dyDescent="0.25"/>
  <cols>
    <col min="2" max="2" width="33.28515625" customWidth="1"/>
    <col min="3" max="3" width="11.140625" customWidth="1"/>
    <col min="6" max="6" width="13.5703125" customWidth="1"/>
    <col min="7" max="7" width="17.85546875" customWidth="1"/>
  </cols>
  <sheetData>
    <row r="1" spans="1:15" x14ac:dyDescent="0.25">
      <c r="B1" s="22" t="s">
        <v>66</v>
      </c>
      <c r="C1" s="21"/>
    </row>
    <row r="2" spans="1:15" ht="15.75" thickBot="1" x14ac:dyDescent="0.3">
      <c r="B2" s="22" t="s">
        <v>24</v>
      </c>
    </row>
    <row r="3" spans="1:15" ht="27.75" customHeight="1" thickBot="1" x14ac:dyDescent="0.3">
      <c r="A3" s="161" t="s">
        <v>23</v>
      </c>
      <c r="B3" s="161" t="s">
        <v>0</v>
      </c>
      <c r="C3" s="161" t="s">
        <v>27</v>
      </c>
      <c r="D3" s="163" t="s">
        <v>1</v>
      </c>
      <c r="E3" s="164"/>
      <c r="F3" s="165"/>
      <c r="G3" s="19" t="s">
        <v>2</v>
      </c>
      <c r="H3" s="158" t="s">
        <v>4</v>
      </c>
      <c r="I3" s="159"/>
      <c r="J3" s="160"/>
      <c r="K3" s="158" t="s">
        <v>5</v>
      </c>
      <c r="L3" s="159"/>
      <c r="M3" s="159"/>
      <c r="N3" s="159"/>
      <c r="O3" s="115" t="s">
        <v>111</v>
      </c>
    </row>
    <row r="4" spans="1:15" ht="16.5" customHeight="1" thickBot="1" x14ac:dyDescent="0.3">
      <c r="A4" s="162"/>
      <c r="B4" s="162"/>
      <c r="C4" s="162"/>
      <c r="D4" s="23" t="s">
        <v>20</v>
      </c>
      <c r="E4" s="23" t="s">
        <v>21</v>
      </c>
      <c r="F4" s="23" t="s">
        <v>22</v>
      </c>
      <c r="G4" s="24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16" t="s">
        <v>12</v>
      </c>
      <c r="O4" s="115"/>
    </row>
    <row r="5" spans="1:15" ht="16.5" thickBot="1" x14ac:dyDescent="0.3">
      <c r="A5" s="6"/>
      <c r="B5" s="7" t="s">
        <v>13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15"/>
    </row>
    <row r="6" spans="1:15" ht="15.75" thickBot="1" x14ac:dyDescent="0.3">
      <c r="A6" s="8">
        <v>182</v>
      </c>
      <c r="B6" s="104" t="s">
        <v>96</v>
      </c>
      <c r="C6" s="83">
        <v>200</v>
      </c>
      <c r="D6" s="83">
        <v>5.6</v>
      </c>
      <c r="E6" s="83">
        <v>6.8</v>
      </c>
      <c r="F6" s="83">
        <v>33.6</v>
      </c>
      <c r="G6" s="84">
        <v>218</v>
      </c>
      <c r="H6" s="108">
        <v>0.16</v>
      </c>
      <c r="I6" s="108"/>
      <c r="J6" s="84"/>
      <c r="K6" s="108">
        <v>42</v>
      </c>
      <c r="L6" s="84">
        <v>28</v>
      </c>
      <c r="M6" s="108">
        <v>112</v>
      </c>
      <c r="N6" s="83">
        <v>1.4</v>
      </c>
      <c r="O6" s="122">
        <v>18.149999999999999</v>
      </c>
    </row>
    <row r="7" spans="1:15" ht="15.75" thickBot="1" x14ac:dyDescent="0.3">
      <c r="A7" s="8">
        <v>379</v>
      </c>
      <c r="B7" s="105" t="s">
        <v>97</v>
      </c>
      <c r="C7" s="91">
        <v>200</v>
      </c>
      <c r="D7" s="14">
        <v>3.6</v>
      </c>
      <c r="E7" s="14">
        <v>2.67</v>
      </c>
      <c r="F7" s="109">
        <v>29.2</v>
      </c>
      <c r="G7" s="99">
        <v>155.19999999999999</v>
      </c>
      <c r="H7" s="99">
        <v>0.03</v>
      </c>
      <c r="I7" s="99">
        <v>1.47</v>
      </c>
      <c r="J7" s="94"/>
      <c r="K7" s="99">
        <v>29.33</v>
      </c>
      <c r="L7" s="94">
        <v>158.66999999999999</v>
      </c>
      <c r="M7" s="99">
        <v>132</v>
      </c>
      <c r="N7" s="14">
        <v>2.4</v>
      </c>
      <c r="O7" s="122">
        <v>17.28</v>
      </c>
    </row>
    <row r="8" spans="1:15" ht="15.75" thickBot="1" x14ac:dyDescent="0.3">
      <c r="A8" s="8">
        <v>14</v>
      </c>
      <c r="B8" s="105" t="s">
        <v>74</v>
      </c>
      <c r="C8" s="14">
        <v>10</v>
      </c>
      <c r="D8" s="14">
        <v>0.1</v>
      </c>
      <c r="E8" s="14">
        <v>7.2</v>
      </c>
      <c r="F8" s="14">
        <v>0.13</v>
      </c>
      <c r="G8" s="86">
        <v>65.72</v>
      </c>
      <c r="H8" s="86"/>
      <c r="I8" s="86"/>
      <c r="J8" s="86">
        <v>40</v>
      </c>
      <c r="K8" s="86"/>
      <c r="L8" s="86">
        <v>2.4</v>
      </c>
      <c r="M8" s="86">
        <v>3</v>
      </c>
      <c r="N8" s="14"/>
      <c r="O8" s="123">
        <v>8.9</v>
      </c>
    </row>
    <row r="9" spans="1:15" ht="15.75" thickBot="1" x14ac:dyDescent="0.3">
      <c r="A9" s="8" t="s">
        <v>73</v>
      </c>
      <c r="B9" s="105" t="s">
        <v>14</v>
      </c>
      <c r="C9" s="14">
        <v>30</v>
      </c>
      <c r="D9" s="14">
        <v>3.16</v>
      </c>
      <c r="E9" s="14">
        <v>0.4</v>
      </c>
      <c r="F9" s="14">
        <v>19.32</v>
      </c>
      <c r="G9" s="86">
        <v>93.52</v>
      </c>
      <c r="H9" s="86">
        <v>0.04</v>
      </c>
      <c r="I9" s="86"/>
      <c r="J9" s="86"/>
      <c r="K9" s="86">
        <v>13.2</v>
      </c>
      <c r="L9" s="86">
        <v>9.1999999999999993</v>
      </c>
      <c r="M9" s="86">
        <v>34.799999999999997</v>
      </c>
      <c r="N9" s="14">
        <v>0.44</v>
      </c>
      <c r="O9" s="123">
        <v>2</v>
      </c>
    </row>
    <row r="10" spans="1:15" ht="15.75" thickBot="1" x14ac:dyDescent="0.3">
      <c r="A10" s="8">
        <v>338</v>
      </c>
      <c r="B10" s="105" t="s">
        <v>85</v>
      </c>
      <c r="C10" s="14">
        <v>30</v>
      </c>
      <c r="D10" s="14">
        <v>1.7</v>
      </c>
      <c r="E10" s="14">
        <v>2.2599999999999998</v>
      </c>
      <c r="F10" s="14">
        <v>13.94</v>
      </c>
      <c r="G10" s="86">
        <v>82.9</v>
      </c>
      <c r="H10" s="86">
        <v>0.02</v>
      </c>
      <c r="I10" s="95"/>
      <c r="J10" s="86">
        <v>13</v>
      </c>
      <c r="K10" s="86">
        <v>3</v>
      </c>
      <c r="L10" s="86">
        <v>8.1999999999999993</v>
      </c>
      <c r="M10" s="86">
        <v>17.399999999999999</v>
      </c>
      <c r="N10" s="14">
        <v>0.2</v>
      </c>
      <c r="O10" s="123">
        <v>20.2</v>
      </c>
    </row>
    <row r="11" spans="1:15" ht="15.75" thickBot="1" x14ac:dyDescent="0.3">
      <c r="A11" s="8"/>
      <c r="B11" s="14"/>
      <c r="C11" s="14"/>
      <c r="D11" s="14"/>
      <c r="E11" s="14"/>
      <c r="F11" s="14"/>
      <c r="G11" s="86"/>
      <c r="H11" s="86"/>
      <c r="I11" s="86"/>
      <c r="J11" s="86"/>
      <c r="K11" s="86"/>
      <c r="L11" s="86"/>
      <c r="M11" s="86"/>
      <c r="N11" s="14"/>
      <c r="O11" s="115"/>
    </row>
    <row r="12" spans="1:15" ht="16.5" thickBot="1" x14ac:dyDescent="0.3">
      <c r="A12" s="8"/>
      <c r="B12" s="9" t="s">
        <v>15</v>
      </c>
      <c r="C12" s="5"/>
      <c r="D12" s="10">
        <f t="shared" ref="D12:O12" si="0">SUM(D6:D11)</f>
        <v>14.159999999999998</v>
      </c>
      <c r="E12" s="10">
        <f t="shared" si="0"/>
        <v>19.329999999999998</v>
      </c>
      <c r="F12" s="10">
        <f t="shared" si="0"/>
        <v>96.19</v>
      </c>
      <c r="G12" s="10">
        <f t="shared" si="0"/>
        <v>615.33999999999992</v>
      </c>
      <c r="H12" s="10">
        <f t="shared" si="0"/>
        <v>0.25</v>
      </c>
      <c r="I12" s="10">
        <f t="shared" si="0"/>
        <v>1.47</v>
      </c>
      <c r="J12" s="10">
        <f t="shared" si="0"/>
        <v>53</v>
      </c>
      <c r="K12" s="10">
        <f t="shared" si="0"/>
        <v>87.53</v>
      </c>
      <c r="L12" s="10">
        <f t="shared" si="0"/>
        <v>206.46999999999997</v>
      </c>
      <c r="M12" s="10">
        <f t="shared" si="0"/>
        <v>299.2</v>
      </c>
      <c r="N12" s="10">
        <f t="shared" si="0"/>
        <v>4.4400000000000004</v>
      </c>
      <c r="O12" s="10">
        <f t="shared" si="0"/>
        <v>66.53</v>
      </c>
    </row>
    <row r="13" spans="1:15" ht="16.5" thickBot="1" x14ac:dyDescent="0.3">
      <c r="A13" s="8"/>
      <c r="B13" s="11" t="s">
        <v>16</v>
      </c>
      <c r="C13" s="5"/>
      <c r="D13" s="5"/>
      <c r="E13" s="5"/>
      <c r="F13" s="5"/>
      <c r="G13" s="4"/>
      <c r="H13" s="4"/>
      <c r="I13" s="4"/>
      <c r="J13" s="4"/>
      <c r="K13" s="4"/>
      <c r="L13" s="4"/>
      <c r="M13" s="4"/>
      <c r="N13" s="5"/>
      <c r="O13" s="115"/>
    </row>
    <row r="14" spans="1:15" ht="26.25" thickBot="1" x14ac:dyDescent="0.3">
      <c r="A14" s="90">
        <v>45</v>
      </c>
      <c r="B14" s="106" t="s">
        <v>71</v>
      </c>
      <c r="C14" s="84">
        <v>100</v>
      </c>
      <c r="D14" s="84">
        <v>1.33</v>
      </c>
      <c r="E14" s="84">
        <v>6.08</v>
      </c>
      <c r="F14" s="84">
        <v>8.52</v>
      </c>
      <c r="G14" s="84">
        <v>94.12</v>
      </c>
      <c r="H14" s="84">
        <v>0.02</v>
      </c>
      <c r="I14" s="84">
        <v>24.43</v>
      </c>
      <c r="J14" s="84"/>
      <c r="K14" s="84">
        <v>16</v>
      </c>
      <c r="L14" s="84">
        <v>43</v>
      </c>
      <c r="M14" s="84">
        <v>28.32</v>
      </c>
      <c r="N14" s="83">
        <v>0.52</v>
      </c>
      <c r="O14" s="123">
        <v>5.53</v>
      </c>
    </row>
    <row r="15" spans="1:15" ht="15.75" thickBot="1" x14ac:dyDescent="0.3">
      <c r="A15" s="8">
        <v>302</v>
      </c>
      <c r="B15" s="104" t="s">
        <v>72</v>
      </c>
      <c r="C15" s="83">
        <v>150</v>
      </c>
      <c r="D15" s="83">
        <v>8.9</v>
      </c>
      <c r="E15" s="83">
        <v>4.0999999999999996</v>
      </c>
      <c r="F15" s="83">
        <v>39.840000000000003</v>
      </c>
      <c r="G15" s="84">
        <v>231.86</v>
      </c>
      <c r="H15" s="84">
        <v>0.2</v>
      </c>
      <c r="I15" s="84"/>
      <c r="J15" s="84"/>
      <c r="K15" s="84">
        <v>140</v>
      </c>
      <c r="L15" s="84">
        <v>14.6</v>
      </c>
      <c r="M15" s="84">
        <v>210</v>
      </c>
      <c r="N15" s="83">
        <v>5.01</v>
      </c>
      <c r="O15" s="123">
        <v>8</v>
      </c>
    </row>
    <row r="16" spans="1:15" ht="15.75" thickBot="1" x14ac:dyDescent="0.3">
      <c r="A16" s="8">
        <v>243</v>
      </c>
      <c r="B16" s="105" t="s">
        <v>98</v>
      </c>
      <c r="C16" s="103">
        <v>60</v>
      </c>
      <c r="D16" s="14">
        <v>9.8699999999999992</v>
      </c>
      <c r="E16" s="14">
        <v>17.329999999999998</v>
      </c>
      <c r="F16" s="14">
        <v>1.07</v>
      </c>
      <c r="G16" s="85">
        <v>230.67</v>
      </c>
      <c r="H16" s="110">
        <v>0.08</v>
      </c>
      <c r="I16" s="110">
        <v>0.27</v>
      </c>
      <c r="J16" s="26">
        <v>4.67</v>
      </c>
      <c r="K16" s="110">
        <v>26.67</v>
      </c>
      <c r="L16" s="26">
        <v>34.53</v>
      </c>
      <c r="M16" s="110">
        <v>140</v>
      </c>
      <c r="N16" s="26">
        <v>1.87</v>
      </c>
      <c r="O16" s="122">
        <v>27.47</v>
      </c>
    </row>
    <row r="17" spans="1:15" ht="15.75" thickBot="1" x14ac:dyDescent="0.3">
      <c r="A17" s="8">
        <v>382</v>
      </c>
      <c r="B17" s="105" t="s">
        <v>17</v>
      </c>
      <c r="C17" s="91">
        <v>200</v>
      </c>
      <c r="D17" s="14">
        <v>0.53</v>
      </c>
      <c r="E17" s="14"/>
      <c r="F17" s="92">
        <v>9.4700000000000006</v>
      </c>
      <c r="G17" s="102">
        <v>40</v>
      </c>
      <c r="H17" s="99"/>
      <c r="I17" s="99">
        <v>0.27</v>
      </c>
      <c r="J17" s="94"/>
      <c r="K17" s="99">
        <v>11.73</v>
      </c>
      <c r="L17" s="94">
        <v>13.6</v>
      </c>
      <c r="M17" s="99">
        <v>22.13</v>
      </c>
      <c r="N17" s="14">
        <v>2.13</v>
      </c>
      <c r="O17" s="122">
        <v>2.44</v>
      </c>
    </row>
    <row r="18" spans="1:15" ht="15.75" thickBot="1" x14ac:dyDescent="0.3">
      <c r="A18" s="8" t="s">
        <v>73</v>
      </c>
      <c r="B18" s="105" t="s">
        <v>14</v>
      </c>
      <c r="C18" s="14">
        <v>30</v>
      </c>
      <c r="D18" s="14">
        <v>3.16</v>
      </c>
      <c r="E18" s="14">
        <v>0.4</v>
      </c>
      <c r="F18" s="14">
        <v>19.32</v>
      </c>
      <c r="G18" s="86">
        <v>93.52</v>
      </c>
      <c r="H18" s="86">
        <v>0.04</v>
      </c>
      <c r="I18" s="86"/>
      <c r="J18" s="86"/>
      <c r="K18" s="86">
        <v>13.2</v>
      </c>
      <c r="L18" s="86">
        <v>9.1999999999999993</v>
      </c>
      <c r="M18" s="86">
        <v>34.799999999999997</v>
      </c>
      <c r="N18" s="14">
        <v>0.44</v>
      </c>
      <c r="O18" s="123">
        <v>2</v>
      </c>
    </row>
    <row r="19" spans="1:15" ht="15.75" thickBot="1" x14ac:dyDescent="0.3">
      <c r="A19" s="8" t="s">
        <v>73</v>
      </c>
      <c r="B19" s="105" t="s">
        <v>93</v>
      </c>
      <c r="C19" s="14">
        <v>40</v>
      </c>
      <c r="D19" s="14">
        <v>7.5</v>
      </c>
      <c r="E19" s="14">
        <v>4</v>
      </c>
      <c r="F19" s="14">
        <v>5.75</v>
      </c>
      <c r="G19" s="86">
        <v>89</v>
      </c>
      <c r="H19" s="86">
        <v>0.02</v>
      </c>
      <c r="I19" s="86">
        <v>0.25</v>
      </c>
      <c r="J19" s="86">
        <v>20</v>
      </c>
      <c r="K19" s="86">
        <v>10.5</v>
      </c>
      <c r="L19" s="86">
        <v>74</v>
      </c>
      <c r="M19" s="86">
        <v>99</v>
      </c>
      <c r="N19" s="14">
        <v>0.2</v>
      </c>
      <c r="O19" s="123">
        <v>26</v>
      </c>
    </row>
    <row r="20" spans="1:15" ht="15.75" thickBot="1" x14ac:dyDescent="0.3">
      <c r="A20" s="8">
        <v>338</v>
      </c>
      <c r="B20" s="105" t="s">
        <v>86</v>
      </c>
      <c r="C20" s="14">
        <v>120</v>
      </c>
      <c r="D20" s="14">
        <v>0.48</v>
      </c>
      <c r="E20" s="14">
        <v>0.48</v>
      </c>
      <c r="F20" s="14">
        <v>11.76</v>
      </c>
      <c r="G20" s="86">
        <v>38.4</v>
      </c>
      <c r="H20" s="86">
        <v>0.04</v>
      </c>
      <c r="I20" s="86">
        <v>12</v>
      </c>
      <c r="J20" s="86"/>
      <c r="K20" s="86">
        <v>10.8</v>
      </c>
      <c r="L20" s="86">
        <v>19.2</v>
      </c>
      <c r="M20" s="86">
        <v>13.2</v>
      </c>
      <c r="N20" s="14">
        <v>2.64</v>
      </c>
      <c r="O20" s="123">
        <v>21</v>
      </c>
    </row>
    <row r="21" spans="1:15" ht="15.75" thickBot="1" x14ac:dyDescent="0.3">
      <c r="A21" s="8"/>
      <c r="B21" s="96" t="s">
        <v>15</v>
      </c>
      <c r="C21" s="14"/>
      <c r="D21" s="10">
        <f t="shared" ref="D21:O21" si="1">SUM(D14:D20)</f>
        <v>31.770000000000003</v>
      </c>
      <c r="E21" s="10">
        <f t="shared" si="1"/>
        <v>32.389999999999993</v>
      </c>
      <c r="F21" s="10">
        <f t="shared" si="1"/>
        <v>95.73</v>
      </c>
      <c r="G21" s="10">
        <f t="shared" si="1"/>
        <v>817.56999999999994</v>
      </c>
      <c r="H21" s="10">
        <f t="shared" si="1"/>
        <v>0.39999999999999997</v>
      </c>
      <c r="I21" s="10">
        <f t="shared" si="1"/>
        <v>37.22</v>
      </c>
      <c r="J21" s="10">
        <f t="shared" si="1"/>
        <v>24.67</v>
      </c>
      <c r="K21" s="10">
        <f t="shared" si="1"/>
        <v>228.9</v>
      </c>
      <c r="L21" s="10">
        <f t="shared" si="1"/>
        <v>208.13</v>
      </c>
      <c r="M21" s="10">
        <f t="shared" si="1"/>
        <v>547.45000000000005</v>
      </c>
      <c r="N21" s="10">
        <f t="shared" si="1"/>
        <v>12.809999999999999</v>
      </c>
      <c r="O21" s="10">
        <f t="shared" si="1"/>
        <v>92.44</v>
      </c>
    </row>
    <row r="22" spans="1:15" ht="16.5" thickBot="1" x14ac:dyDescent="0.3">
      <c r="A22" s="8"/>
      <c r="B22" s="12" t="s">
        <v>18</v>
      </c>
      <c r="C22" s="11"/>
      <c r="D22" s="2">
        <f t="shared" ref="D22:O22" si="2">D12+D21</f>
        <v>45.93</v>
      </c>
      <c r="E22" s="2">
        <f t="shared" si="2"/>
        <v>51.719999999999992</v>
      </c>
      <c r="F22" s="2">
        <f t="shared" si="2"/>
        <v>191.92000000000002</v>
      </c>
      <c r="G22" s="2">
        <f t="shared" si="2"/>
        <v>1432.9099999999999</v>
      </c>
      <c r="H22" s="2">
        <f t="shared" si="2"/>
        <v>0.64999999999999991</v>
      </c>
      <c r="I22" s="2">
        <f t="shared" si="2"/>
        <v>38.69</v>
      </c>
      <c r="J22" s="2">
        <f t="shared" si="2"/>
        <v>77.67</v>
      </c>
      <c r="K22" s="2">
        <f t="shared" si="2"/>
        <v>316.43</v>
      </c>
      <c r="L22" s="2">
        <f t="shared" si="2"/>
        <v>414.59999999999997</v>
      </c>
      <c r="M22" s="2">
        <f t="shared" si="2"/>
        <v>846.65000000000009</v>
      </c>
      <c r="N22" s="2">
        <f t="shared" si="2"/>
        <v>17.25</v>
      </c>
      <c r="O22" s="2">
        <f t="shared" si="2"/>
        <v>158.97</v>
      </c>
    </row>
  </sheetData>
  <mergeCells count="6">
    <mergeCell ref="H3:J3"/>
    <mergeCell ref="K3:N3"/>
    <mergeCell ref="A3:A4"/>
    <mergeCell ref="B3:B4"/>
    <mergeCell ref="C3:C4"/>
    <mergeCell ref="D3:F3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3"/>
  <sheetViews>
    <sheetView zoomScale="90" zoomScaleNormal="90" workbookViewId="0">
      <selection activeCell="C6" sqref="C6"/>
    </sheetView>
  </sheetViews>
  <sheetFormatPr defaultRowHeight="15" x14ac:dyDescent="0.25"/>
  <cols>
    <col min="2" max="2" width="31.140625" customWidth="1"/>
    <col min="3" max="3" width="13.140625" customWidth="1"/>
    <col min="6" max="6" width="14.28515625" customWidth="1"/>
    <col min="7" max="7" width="16.140625" customWidth="1"/>
  </cols>
  <sheetData>
    <row r="1" spans="1:15" x14ac:dyDescent="0.25">
      <c r="B1" s="22" t="s">
        <v>69</v>
      </c>
    </row>
    <row r="2" spans="1:15" ht="15.75" thickBot="1" x14ac:dyDescent="0.3">
      <c r="B2" s="22" t="s">
        <v>60</v>
      </c>
    </row>
    <row r="3" spans="1:15" ht="24.75" thickBot="1" x14ac:dyDescent="0.3">
      <c r="A3" s="161" t="s">
        <v>23</v>
      </c>
      <c r="B3" s="161" t="s">
        <v>0</v>
      </c>
      <c r="C3" s="161" t="s">
        <v>27</v>
      </c>
      <c r="D3" s="163" t="s">
        <v>1</v>
      </c>
      <c r="E3" s="164"/>
      <c r="F3" s="165"/>
      <c r="G3" s="19" t="s">
        <v>2</v>
      </c>
      <c r="H3" s="158" t="s">
        <v>4</v>
      </c>
      <c r="I3" s="159"/>
      <c r="J3" s="160"/>
      <c r="K3" s="158" t="s">
        <v>5</v>
      </c>
      <c r="L3" s="159"/>
      <c r="M3" s="159"/>
      <c r="N3" s="159"/>
      <c r="O3" s="118" t="s">
        <v>111</v>
      </c>
    </row>
    <row r="4" spans="1:15" ht="16.5" thickBot="1" x14ac:dyDescent="0.3">
      <c r="A4" s="162"/>
      <c r="B4" s="162"/>
      <c r="C4" s="162"/>
      <c r="D4" s="23" t="s">
        <v>20</v>
      </c>
      <c r="E4" s="23" t="s">
        <v>21</v>
      </c>
      <c r="F4" s="23" t="s">
        <v>22</v>
      </c>
      <c r="G4" s="24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16" t="s">
        <v>12</v>
      </c>
      <c r="O4" s="115"/>
    </row>
    <row r="5" spans="1:15" ht="16.5" thickBot="1" x14ac:dyDescent="0.3">
      <c r="A5" s="3"/>
      <c r="B5" s="7" t="s">
        <v>32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115"/>
    </row>
    <row r="6" spans="1:15" ht="15.75" thickBot="1" x14ac:dyDescent="0.3">
      <c r="A6" s="26">
        <v>120</v>
      </c>
      <c r="B6" s="104" t="s">
        <v>99</v>
      </c>
      <c r="C6" s="83">
        <v>200</v>
      </c>
      <c r="D6" s="83">
        <v>6.02</v>
      </c>
      <c r="E6" s="83">
        <v>4.05</v>
      </c>
      <c r="F6" s="83">
        <v>33.369999999999997</v>
      </c>
      <c r="G6" s="84">
        <v>194.01</v>
      </c>
      <c r="H6" s="108">
        <v>0.04</v>
      </c>
      <c r="I6" s="84">
        <v>0.36</v>
      </c>
      <c r="J6" s="111">
        <v>32.700000000000003</v>
      </c>
      <c r="K6" s="88">
        <v>17.059999999999999</v>
      </c>
      <c r="L6" s="88">
        <v>132.63999999999999</v>
      </c>
      <c r="M6" s="88">
        <v>109.74</v>
      </c>
      <c r="N6" s="88">
        <v>0.26</v>
      </c>
      <c r="O6" s="117">
        <v>15.09</v>
      </c>
    </row>
    <row r="7" spans="1:15" ht="15.75" thickBot="1" x14ac:dyDescent="0.3">
      <c r="A7" s="8">
        <v>376</v>
      </c>
      <c r="B7" s="105" t="s">
        <v>17</v>
      </c>
      <c r="C7" s="91">
        <v>200</v>
      </c>
      <c r="D7" s="14">
        <v>0.53</v>
      </c>
      <c r="E7" s="14"/>
      <c r="F7" s="92">
        <v>9.4700000000000006</v>
      </c>
      <c r="G7" s="102">
        <v>40</v>
      </c>
      <c r="H7" s="99"/>
      <c r="I7" s="94">
        <v>0.27</v>
      </c>
      <c r="J7" s="99"/>
      <c r="K7" s="94">
        <v>11.73</v>
      </c>
      <c r="L7" s="99">
        <v>13.6</v>
      </c>
      <c r="M7" s="99">
        <v>22.13</v>
      </c>
      <c r="N7" s="14">
        <v>2.13</v>
      </c>
      <c r="O7" s="117">
        <v>2.44</v>
      </c>
    </row>
    <row r="8" spans="1:15" ht="15.75" thickBot="1" x14ac:dyDescent="0.3">
      <c r="A8" s="8">
        <v>14</v>
      </c>
      <c r="B8" s="105" t="s">
        <v>74</v>
      </c>
      <c r="C8" s="14">
        <v>10</v>
      </c>
      <c r="D8" s="14">
        <v>0.1</v>
      </c>
      <c r="E8" s="14">
        <v>7.2</v>
      </c>
      <c r="F8" s="14">
        <v>0.13</v>
      </c>
      <c r="G8" s="86">
        <v>65.72</v>
      </c>
      <c r="H8" s="86"/>
      <c r="I8" s="86"/>
      <c r="J8" s="86">
        <v>40</v>
      </c>
      <c r="K8" s="86"/>
      <c r="L8" s="86">
        <v>2.4</v>
      </c>
      <c r="M8" s="86">
        <v>3</v>
      </c>
      <c r="N8" s="14"/>
      <c r="O8" s="119">
        <v>8.9</v>
      </c>
    </row>
    <row r="9" spans="1:15" ht="15.75" thickBot="1" x14ac:dyDescent="0.3">
      <c r="A9" s="8">
        <v>15</v>
      </c>
      <c r="B9" s="105" t="s">
        <v>100</v>
      </c>
      <c r="C9" s="14">
        <v>20</v>
      </c>
      <c r="D9" s="14">
        <v>4.6399999999999997</v>
      </c>
      <c r="E9" s="14">
        <v>5.9</v>
      </c>
      <c r="F9" s="14"/>
      <c r="G9" s="86">
        <v>71.66</v>
      </c>
      <c r="H9" s="86">
        <v>0.01</v>
      </c>
      <c r="I9" s="86">
        <v>0.14000000000000001</v>
      </c>
      <c r="J9" s="86">
        <v>52</v>
      </c>
      <c r="K9" s="86">
        <v>7</v>
      </c>
      <c r="L9" s="86">
        <v>176</v>
      </c>
      <c r="M9" s="86">
        <v>100</v>
      </c>
      <c r="N9" s="14">
        <v>0.2</v>
      </c>
      <c r="O9" s="117">
        <v>12.6</v>
      </c>
    </row>
    <row r="10" spans="1:15" ht="15.75" thickBot="1" x14ac:dyDescent="0.3">
      <c r="A10" s="8" t="s">
        <v>73</v>
      </c>
      <c r="B10" s="105" t="s">
        <v>14</v>
      </c>
      <c r="C10" s="14">
        <v>30</v>
      </c>
      <c r="D10" s="14">
        <v>3.16</v>
      </c>
      <c r="E10" s="14">
        <v>0.4</v>
      </c>
      <c r="F10" s="14">
        <v>19.32</v>
      </c>
      <c r="G10" s="86">
        <v>93.52</v>
      </c>
      <c r="H10" s="86">
        <v>0.04</v>
      </c>
      <c r="I10" s="86"/>
      <c r="J10" s="86"/>
      <c r="K10" s="86">
        <v>13.2</v>
      </c>
      <c r="L10" s="86">
        <v>9.1999999999999993</v>
      </c>
      <c r="M10" s="86">
        <v>34.799999999999997</v>
      </c>
      <c r="N10" s="14">
        <v>0.44</v>
      </c>
      <c r="O10" s="119">
        <v>2</v>
      </c>
    </row>
    <row r="11" spans="1:15" ht="15.75" thickBot="1" x14ac:dyDescent="0.3">
      <c r="A11" s="8" t="s">
        <v>73</v>
      </c>
      <c r="B11" s="105" t="s">
        <v>93</v>
      </c>
      <c r="C11" s="14">
        <v>40</v>
      </c>
      <c r="D11" s="14">
        <v>7.5</v>
      </c>
      <c r="E11" s="14">
        <v>4</v>
      </c>
      <c r="F11" s="14">
        <v>5.75</v>
      </c>
      <c r="G11" s="85">
        <v>89</v>
      </c>
      <c r="H11" s="26">
        <v>0.02</v>
      </c>
      <c r="I11" s="26">
        <v>0.25</v>
      </c>
      <c r="J11" s="26">
        <v>20</v>
      </c>
      <c r="K11" s="26">
        <v>10.5</v>
      </c>
      <c r="L11" s="26">
        <v>74</v>
      </c>
      <c r="M11" s="26">
        <v>99</v>
      </c>
      <c r="N11" s="26">
        <v>0.2</v>
      </c>
      <c r="O11" s="119">
        <v>26</v>
      </c>
    </row>
    <row r="12" spans="1:15" ht="16.5" thickBot="1" x14ac:dyDescent="0.3">
      <c r="A12" s="8"/>
      <c r="B12" s="9" t="s">
        <v>15</v>
      </c>
      <c r="C12" s="5"/>
      <c r="D12" s="2">
        <f>SUM(D6:D11)</f>
        <v>21.95</v>
      </c>
      <c r="E12" s="2">
        <f t="shared" ref="E12:O12" si="0">SUM(E6:E11)</f>
        <v>21.549999999999997</v>
      </c>
      <c r="F12" s="2">
        <f t="shared" si="0"/>
        <v>68.039999999999992</v>
      </c>
      <c r="G12" s="2">
        <f t="shared" si="0"/>
        <v>553.91</v>
      </c>
      <c r="H12" s="2">
        <f t="shared" si="0"/>
        <v>0.11</v>
      </c>
      <c r="I12" s="2">
        <f t="shared" si="0"/>
        <v>1.02</v>
      </c>
      <c r="J12" s="2">
        <f t="shared" si="0"/>
        <v>144.69999999999999</v>
      </c>
      <c r="K12" s="2">
        <f t="shared" si="0"/>
        <v>59.489999999999995</v>
      </c>
      <c r="L12" s="2">
        <f t="shared" si="0"/>
        <v>407.84</v>
      </c>
      <c r="M12" s="2">
        <f t="shared" si="0"/>
        <v>368.67</v>
      </c>
      <c r="N12" s="2">
        <f t="shared" si="0"/>
        <v>3.23</v>
      </c>
      <c r="O12" s="2">
        <f t="shared" si="0"/>
        <v>67.03</v>
      </c>
    </row>
    <row r="13" spans="1:15" ht="16.5" thickBot="1" x14ac:dyDescent="0.3">
      <c r="A13" s="8"/>
      <c r="B13" s="11" t="s">
        <v>19</v>
      </c>
      <c r="C13" s="5"/>
      <c r="D13" s="5"/>
      <c r="E13" s="5"/>
      <c r="F13" s="5"/>
      <c r="G13" s="4"/>
      <c r="H13" s="4"/>
      <c r="I13" s="4"/>
      <c r="J13" s="4"/>
      <c r="K13" s="4"/>
      <c r="L13" s="4"/>
      <c r="M13" s="4"/>
      <c r="N13" s="5"/>
      <c r="O13" s="115"/>
    </row>
    <row r="14" spans="1:15" ht="15.75" thickBot="1" x14ac:dyDescent="0.3">
      <c r="A14" s="8">
        <v>20</v>
      </c>
      <c r="B14" s="106" t="s">
        <v>89</v>
      </c>
      <c r="C14" s="86">
        <v>100</v>
      </c>
      <c r="D14" s="86">
        <v>0.67</v>
      </c>
      <c r="E14" s="86">
        <v>6.09</v>
      </c>
      <c r="F14" s="86">
        <v>1.71</v>
      </c>
      <c r="G14" s="86">
        <v>64.650000000000006</v>
      </c>
      <c r="H14" s="86">
        <v>0.03</v>
      </c>
      <c r="I14" s="86">
        <v>6.65</v>
      </c>
      <c r="J14" s="86"/>
      <c r="K14" s="86">
        <v>13.3</v>
      </c>
      <c r="L14" s="86">
        <v>16.149999999999999</v>
      </c>
      <c r="M14" s="86">
        <v>28.62</v>
      </c>
      <c r="N14" s="14">
        <v>0.48</v>
      </c>
      <c r="O14" s="117">
        <v>14.02</v>
      </c>
    </row>
    <row r="15" spans="1:15" ht="15.75" thickBot="1" x14ac:dyDescent="0.3">
      <c r="A15" s="26">
        <v>304</v>
      </c>
      <c r="B15" s="104" t="s">
        <v>76</v>
      </c>
      <c r="C15" s="83">
        <v>150</v>
      </c>
      <c r="D15" s="83">
        <v>3.67</v>
      </c>
      <c r="E15" s="83">
        <v>5.42</v>
      </c>
      <c r="F15" s="83">
        <v>36.67</v>
      </c>
      <c r="G15" s="84">
        <v>210.11</v>
      </c>
      <c r="H15" s="84">
        <v>0.03</v>
      </c>
      <c r="I15" s="84"/>
      <c r="J15" s="87">
        <v>27</v>
      </c>
      <c r="K15" s="88">
        <v>19.010000000000002</v>
      </c>
      <c r="L15" s="88">
        <v>2.61</v>
      </c>
      <c r="M15" s="88">
        <v>61.5</v>
      </c>
      <c r="N15" s="88">
        <v>0.53</v>
      </c>
      <c r="O15" s="119">
        <v>9.4</v>
      </c>
    </row>
    <row r="16" spans="1:15" ht="15.75" thickBot="1" x14ac:dyDescent="0.3">
      <c r="A16" s="8">
        <v>288</v>
      </c>
      <c r="B16" s="105" t="s">
        <v>77</v>
      </c>
      <c r="C16" s="14">
        <v>120</v>
      </c>
      <c r="D16" s="14">
        <v>26</v>
      </c>
      <c r="E16" s="14">
        <v>16</v>
      </c>
      <c r="F16" s="14"/>
      <c r="G16" s="86">
        <v>248</v>
      </c>
      <c r="H16" s="86">
        <v>0.05</v>
      </c>
      <c r="I16" s="86"/>
      <c r="J16" s="86">
        <v>24</v>
      </c>
      <c r="K16" s="86">
        <v>24</v>
      </c>
      <c r="L16" s="86">
        <v>48</v>
      </c>
      <c r="M16" s="86">
        <v>172</v>
      </c>
      <c r="N16" s="14">
        <v>2.4</v>
      </c>
      <c r="O16" s="117">
        <v>29.19</v>
      </c>
    </row>
    <row r="17" spans="1:15" ht="15.75" thickBot="1" x14ac:dyDescent="0.3">
      <c r="A17" s="8">
        <v>377</v>
      </c>
      <c r="B17" s="105" t="s">
        <v>80</v>
      </c>
      <c r="C17" s="14">
        <v>200</v>
      </c>
      <c r="D17" s="14">
        <v>0.53</v>
      </c>
      <c r="E17" s="14"/>
      <c r="F17" s="14">
        <v>9.8699999999999992</v>
      </c>
      <c r="G17" s="86">
        <v>41.6</v>
      </c>
      <c r="H17" s="86"/>
      <c r="I17" s="86">
        <v>2.13</v>
      </c>
      <c r="J17" s="86"/>
      <c r="K17" s="86">
        <v>12.27</v>
      </c>
      <c r="L17" s="86">
        <v>15.33</v>
      </c>
      <c r="M17" s="86">
        <v>23.2</v>
      </c>
      <c r="N17" s="14">
        <v>2.13</v>
      </c>
      <c r="O17" s="117">
        <v>4.3600000000000003</v>
      </c>
    </row>
    <row r="18" spans="1:15" ht="15.75" thickBot="1" x14ac:dyDescent="0.3">
      <c r="A18" s="8" t="s">
        <v>73</v>
      </c>
      <c r="B18" s="105" t="s">
        <v>14</v>
      </c>
      <c r="C18" s="14">
        <v>30</v>
      </c>
      <c r="D18" s="14">
        <v>3.16</v>
      </c>
      <c r="E18" s="14">
        <v>0.4</v>
      </c>
      <c r="F18" s="14">
        <v>19.32</v>
      </c>
      <c r="G18" s="86">
        <v>93.52</v>
      </c>
      <c r="H18" s="98">
        <v>0.04</v>
      </c>
      <c r="I18" s="86"/>
      <c r="J18" s="98"/>
      <c r="K18" s="86">
        <v>13.2</v>
      </c>
      <c r="L18" s="98">
        <v>9.1999999999999993</v>
      </c>
      <c r="M18" s="86">
        <v>34.799999999999997</v>
      </c>
      <c r="N18" s="97">
        <v>0.44</v>
      </c>
      <c r="O18" s="119">
        <v>2</v>
      </c>
    </row>
    <row r="19" spans="1:15" ht="15.75" thickBot="1" x14ac:dyDescent="0.3">
      <c r="A19" s="8">
        <v>338</v>
      </c>
      <c r="B19" s="105" t="s">
        <v>86</v>
      </c>
      <c r="C19" s="14">
        <v>120</v>
      </c>
      <c r="D19" s="14">
        <v>0.48</v>
      </c>
      <c r="E19" s="14">
        <v>0.36</v>
      </c>
      <c r="F19" s="14">
        <v>12.36</v>
      </c>
      <c r="G19" s="85">
        <v>56.4</v>
      </c>
      <c r="H19" s="99">
        <v>0.02</v>
      </c>
      <c r="I19" s="85">
        <v>6</v>
      </c>
      <c r="J19" s="99"/>
      <c r="K19" s="101">
        <v>14.4</v>
      </c>
      <c r="L19" s="99">
        <v>22.8</v>
      </c>
      <c r="M19" s="101">
        <v>19.2</v>
      </c>
      <c r="N19" s="99">
        <v>2.76</v>
      </c>
      <c r="O19" s="117">
        <v>19.5</v>
      </c>
    </row>
    <row r="20" spans="1:15" ht="15.75" thickBot="1" x14ac:dyDescent="0.3">
      <c r="A20" s="8" t="s">
        <v>73</v>
      </c>
      <c r="B20" s="105" t="s">
        <v>101</v>
      </c>
      <c r="C20" s="14">
        <v>20</v>
      </c>
      <c r="D20" s="14">
        <v>1.7</v>
      </c>
      <c r="E20" s="14">
        <v>2.2599999999999998</v>
      </c>
      <c r="F20" s="14">
        <v>13.94</v>
      </c>
      <c r="G20" s="85">
        <v>82.9</v>
      </c>
      <c r="H20" s="99">
        <v>0.02</v>
      </c>
      <c r="I20" s="85"/>
      <c r="J20" s="99">
        <v>13</v>
      </c>
      <c r="K20" s="99">
        <v>3</v>
      </c>
      <c r="L20" s="85">
        <v>8.1999999999999993</v>
      </c>
      <c r="M20" s="99">
        <v>17.399999999999999</v>
      </c>
      <c r="N20" s="14">
        <v>0.2</v>
      </c>
      <c r="O20" s="117">
        <v>13.5</v>
      </c>
    </row>
    <row r="21" spans="1:15" ht="16.5" thickBot="1" x14ac:dyDescent="0.3">
      <c r="A21" s="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15"/>
    </row>
    <row r="22" spans="1:15" ht="16.5" thickBot="1" x14ac:dyDescent="0.3">
      <c r="A22" s="8"/>
      <c r="B22" s="9" t="s">
        <v>15</v>
      </c>
      <c r="C22" s="5"/>
      <c r="D22" s="2">
        <f>D14+D15+D16+D17+D18+D19+D20</f>
        <v>36.21</v>
      </c>
      <c r="E22" s="2">
        <f t="shared" ref="E22:O22" si="1">E14+E15+E16+E17+E18+E19+E20</f>
        <v>30.529999999999994</v>
      </c>
      <c r="F22" s="2">
        <f t="shared" si="1"/>
        <v>93.86999999999999</v>
      </c>
      <c r="G22" s="2">
        <f t="shared" si="1"/>
        <v>797.18</v>
      </c>
      <c r="H22" s="2">
        <f t="shared" si="1"/>
        <v>0.18999999999999997</v>
      </c>
      <c r="I22" s="2">
        <f t="shared" si="1"/>
        <v>14.780000000000001</v>
      </c>
      <c r="J22" s="2">
        <f t="shared" si="1"/>
        <v>64</v>
      </c>
      <c r="K22" s="2">
        <f t="shared" si="1"/>
        <v>99.18</v>
      </c>
      <c r="L22" s="2">
        <f t="shared" si="1"/>
        <v>122.28999999999999</v>
      </c>
      <c r="M22" s="2">
        <f t="shared" si="1"/>
        <v>356.71999999999997</v>
      </c>
      <c r="N22" s="2">
        <f t="shared" si="1"/>
        <v>8.94</v>
      </c>
      <c r="O22" s="2">
        <f t="shared" si="1"/>
        <v>91.97</v>
      </c>
    </row>
    <row r="23" spans="1:15" ht="16.5" thickBot="1" x14ac:dyDescent="0.3">
      <c r="A23" s="8"/>
      <c r="B23" s="12" t="s">
        <v>18</v>
      </c>
      <c r="C23" s="11"/>
      <c r="D23" s="2">
        <f t="shared" ref="D23:O23" si="2">D22+D12</f>
        <v>58.16</v>
      </c>
      <c r="E23" s="2">
        <f t="shared" si="2"/>
        <v>52.079999999999991</v>
      </c>
      <c r="F23" s="2">
        <f t="shared" si="2"/>
        <v>161.90999999999997</v>
      </c>
      <c r="G23" s="2">
        <f t="shared" si="2"/>
        <v>1351.09</v>
      </c>
      <c r="H23" s="2">
        <f t="shared" si="2"/>
        <v>0.3</v>
      </c>
      <c r="I23" s="2">
        <f t="shared" si="2"/>
        <v>15.8</v>
      </c>
      <c r="J23" s="2">
        <f t="shared" si="2"/>
        <v>208.7</v>
      </c>
      <c r="K23" s="2">
        <f t="shared" si="2"/>
        <v>158.67000000000002</v>
      </c>
      <c r="L23" s="2">
        <f t="shared" si="2"/>
        <v>530.13</v>
      </c>
      <c r="M23" s="2">
        <f t="shared" si="2"/>
        <v>725.39</v>
      </c>
      <c r="N23" s="2">
        <f t="shared" si="2"/>
        <v>12.17</v>
      </c>
      <c r="O23" s="120">
        <f t="shared" si="2"/>
        <v>159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3"/>
  <sheetViews>
    <sheetView zoomScale="90" zoomScaleNormal="90" workbookViewId="0">
      <selection activeCell="O15" sqref="O15"/>
    </sheetView>
  </sheetViews>
  <sheetFormatPr defaultRowHeight="15" x14ac:dyDescent="0.25"/>
  <cols>
    <col min="2" max="2" width="31.5703125" customWidth="1"/>
    <col min="3" max="3" width="12.7109375" customWidth="1"/>
    <col min="6" max="6" width="14" customWidth="1"/>
    <col min="7" max="7" width="17" customWidth="1"/>
  </cols>
  <sheetData>
    <row r="1" spans="1:15" x14ac:dyDescent="0.25">
      <c r="B1" s="22" t="s">
        <v>69</v>
      </c>
    </row>
    <row r="2" spans="1:15" ht="15" customHeight="1" thickBot="1" x14ac:dyDescent="0.3">
      <c r="B2" s="22" t="s">
        <v>59</v>
      </c>
    </row>
    <row r="3" spans="1:15" ht="24.75" thickBot="1" x14ac:dyDescent="0.3">
      <c r="A3" s="161" t="s">
        <v>23</v>
      </c>
      <c r="B3" s="161" t="s">
        <v>0</v>
      </c>
      <c r="C3" s="161" t="s">
        <v>27</v>
      </c>
      <c r="D3" s="163" t="s">
        <v>1</v>
      </c>
      <c r="E3" s="164"/>
      <c r="F3" s="165"/>
      <c r="G3" s="25" t="s">
        <v>2</v>
      </c>
      <c r="H3" s="158" t="s">
        <v>4</v>
      </c>
      <c r="I3" s="159"/>
      <c r="J3" s="160"/>
      <c r="K3" s="158" t="s">
        <v>5</v>
      </c>
      <c r="L3" s="159"/>
      <c r="M3" s="159"/>
      <c r="N3" s="159"/>
      <c r="O3" s="118" t="s">
        <v>111</v>
      </c>
    </row>
    <row r="4" spans="1:15" ht="16.5" thickBot="1" x14ac:dyDescent="0.3">
      <c r="A4" s="162"/>
      <c r="B4" s="162"/>
      <c r="C4" s="162"/>
      <c r="D4" s="23" t="s">
        <v>20</v>
      </c>
      <c r="E4" s="23" t="s">
        <v>21</v>
      </c>
      <c r="F4" s="23" t="s">
        <v>22</v>
      </c>
      <c r="G4" s="20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16" t="s">
        <v>12</v>
      </c>
      <c r="O4" s="115"/>
    </row>
    <row r="5" spans="1:15" ht="16.5" thickBot="1" x14ac:dyDescent="0.3">
      <c r="A5" s="3"/>
      <c r="B5" s="7" t="s">
        <v>32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115"/>
    </row>
    <row r="6" spans="1:15" ht="15.75" thickBot="1" x14ac:dyDescent="0.3">
      <c r="A6" s="26">
        <v>175</v>
      </c>
      <c r="B6" s="104" t="s">
        <v>78</v>
      </c>
      <c r="C6" s="83">
        <v>200</v>
      </c>
      <c r="D6" s="83">
        <v>3.3</v>
      </c>
      <c r="E6" s="83">
        <v>8.6</v>
      </c>
      <c r="F6" s="83">
        <v>23.2</v>
      </c>
      <c r="G6" s="84">
        <v>183.4</v>
      </c>
      <c r="H6" s="108">
        <v>0.4</v>
      </c>
      <c r="I6" s="84">
        <v>1.9</v>
      </c>
      <c r="J6" s="108">
        <v>71.599999999999994</v>
      </c>
      <c r="K6" s="84">
        <v>26.7</v>
      </c>
      <c r="L6" s="108">
        <v>92.3</v>
      </c>
      <c r="M6" s="84">
        <v>128</v>
      </c>
      <c r="N6" s="83">
        <v>1.3</v>
      </c>
      <c r="O6" s="117">
        <v>17.66</v>
      </c>
    </row>
    <row r="7" spans="1:15" ht="15.75" thickBot="1" x14ac:dyDescent="0.3">
      <c r="A7" s="8">
        <v>376</v>
      </c>
      <c r="B7" s="105" t="s">
        <v>17</v>
      </c>
      <c r="C7" s="91">
        <v>200</v>
      </c>
      <c r="D7" s="14">
        <v>0.53</v>
      </c>
      <c r="E7" s="14"/>
      <c r="F7" s="92">
        <v>9.4700000000000006</v>
      </c>
      <c r="G7" s="102">
        <v>40</v>
      </c>
      <c r="H7" s="99"/>
      <c r="I7" s="94">
        <v>0.27</v>
      </c>
      <c r="J7" s="99"/>
      <c r="K7" s="94">
        <v>11.73</v>
      </c>
      <c r="L7" s="99">
        <v>13.6</v>
      </c>
      <c r="M7" s="93">
        <v>22.13</v>
      </c>
      <c r="N7" s="14">
        <v>2.13</v>
      </c>
      <c r="O7" s="117">
        <v>2.44</v>
      </c>
    </row>
    <row r="8" spans="1:15" ht="15.75" thickBot="1" x14ac:dyDescent="0.3">
      <c r="A8" s="8">
        <v>14</v>
      </c>
      <c r="B8" s="105" t="s">
        <v>74</v>
      </c>
      <c r="C8" s="14">
        <v>10</v>
      </c>
      <c r="D8" s="14">
        <v>0.1</v>
      </c>
      <c r="E8" s="14">
        <v>7.2</v>
      </c>
      <c r="F8" s="14">
        <v>0.13</v>
      </c>
      <c r="G8" s="86">
        <v>65.72</v>
      </c>
      <c r="H8" s="86"/>
      <c r="I8" s="86"/>
      <c r="J8" s="86">
        <v>40</v>
      </c>
      <c r="K8" s="86"/>
      <c r="L8" s="86">
        <v>2.4</v>
      </c>
      <c r="M8" s="86">
        <v>3</v>
      </c>
      <c r="N8" s="14"/>
      <c r="O8" s="119">
        <v>8.9</v>
      </c>
    </row>
    <row r="9" spans="1:15" ht="15.75" thickBot="1" x14ac:dyDescent="0.3">
      <c r="A9" s="8" t="s">
        <v>73</v>
      </c>
      <c r="B9" s="105" t="s">
        <v>14</v>
      </c>
      <c r="C9" s="14">
        <v>30</v>
      </c>
      <c r="D9" s="14">
        <v>3.16</v>
      </c>
      <c r="E9" s="14">
        <v>0.4</v>
      </c>
      <c r="F9" s="14">
        <v>19.32</v>
      </c>
      <c r="G9" s="86">
        <v>93.52</v>
      </c>
      <c r="H9" s="86">
        <v>0.04</v>
      </c>
      <c r="I9" s="86"/>
      <c r="J9" s="86"/>
      <c r="K9" s="86">
        <v>13.2</v>
      </c>
      <c r="L9" s="86">
        <v>9.1999999999999993</v>
      </c>
      <c r="M9" s="86">
        <v>34.799999999999997</v>
      </c>
      <c r="N9" s="14">
        <v>0.44</v>
      </c>
      <c r="O9" s="119">
        <v>2</v>
      </c>
    </row>
    <row r="10" spans="1:15" ht="15.75" thickBot="1" x14ac:dyDescent="0.3">
      <c r="A10" s="8" t="s">
        <v>73</v>
      </c>
      <c r="B10" s="105" t="s">
        <v>85</v>
      </c>
      <c r="C10" s="14">
        <v>30</v>
      </c>
      <c r="D10" s="14">
        <v>1.7</v>
      </c>
      <c r="E10" s="14">
        <v>2.2599999999999998</v>
      </c>
      <c r="F10" s="14">
        <v>13.94</v>
      </c>
      <c r="G10" s="86">
        <v>82.9</v>
      </c>
      <c r="H10" s="86">
        <v>0.02</v>
      </c>
      <c r="I10" s="86"/>
      <c r="J10" s="86">
        <v>13</v>
      </c>
      <c r="K10" s="86">
        <v>3</v>
      </c>
      <c r="L10" s="86">
        <v>8.1999999999999993</v>
      </c>
      <c r="M10" s="86">
        <v>17.399999999999999</v>
      </c>
      <c r="N10" s="14">
        <v>0.2</v>
      </c>
      <c r="O10" s="119">
        <v>16.600000000000001</v>
      </c>
    </row>
    <row r="11" spans="1:15" ht="15.75" thickBot="1" x14ac:dyDescent="0.3">
      <c r="A11" s="8">
        <v>338</v>
      </c>
      <c r="B11" s="105" t="s">
        <v>86</v>
      </c>
      <c r="C11" s="14">
        <v>120</v>
      </c>
      <c r="D11" s="14">
        <v>0.48</v>
      </c>
      <c r="E11" s="14">
        <v>0.36</v>
      </c>
      <c r="F11" s="14">
        <v>12.36</v>
      </c>
      <c r="G11" s="86">
        <v>56.4</v>
      </c>
      <c r="H11" s="86">
        <v>0.02</v>
      </c>
      <c r="I11" s="86">
        <v>6</v>
      </c>
      <c r="J11" s="86"/>
      <c r="K11" s="86">
        <v>14.4</v>
      </c>
      <c r="L11" s="86">
        <v>22.8</v>
      </c>
      <c r="M11" s="86">
        <v>19.2</v>
      </c>
      <c r="N11" s="14">
        <v>2.76</v>
      </c>
      <c r="O11" s="119">
        <v>19.5</v>
      </c>
    </row>
    <row r="12" spans="1:15" ht="16.5" thickBot="1" x14ac:dyDescent="0.3">
      <c r="A12" s="8"/>
      <c r="B12" s="9" t="s">
        <v>15</v>
      </c>
      <c r="C12" s="5"/>
      <c r="D12" s="2">
        <f t="shared" ref="D12:O12" si="0">SUM(D6:D11)</f>
        <v>9.27</v>
      </c>
      <c r="E12" s="2">
        <f t="shared" si="0"/>
        <v>18.82</v>
      </c>
      <c r="F12" s="2">
        <f t="shared" si="0"/>
        <v>78.42</v>
      </c>
      <c r="G12" s="2">
        <f t="shared" si="0"/>
        <v>521.93999999999994</v>
      </c>
      <c r="H12" s="2">
        <f t="shared" si="0"/>
        <v>0.48000000000000004</v>
      </c>
      <c r="I12" s="2">
        <f t="shared" si="0"/>
        <v>8.17</v>
      </c>
      <c r="J12" s="2">
        <f t="shared" si="0"/>
        <v>124.6</v>
      </c>
      <c r="K12" s="2">
        <f t="shared" si="0"/>
        <v>69.03</v>
      </c>
      <c r="L12" s="2">
        <f t="shared" si="0"/>
        <v>148.5</v>
      </c>
      <c r="M12" s="2">
        <f t="shared" si="0"/>
        <v>224.53</v>
      </c>
      <c r="N12" s="2">
        <f t="shared" si="0"/>
        <v>6.8299999999999992</v>
      </c>
      <c r="O12" s="120">
        <f t="shared" si="0"/>
        <v>67.099999999999994</v>
      </c>
    </row>
    <row r="13" spans="1:15" ht="16.5" thickBot="1" x14ac:dyDescent="0.3">
      <c r="A13" s="8"/>
      <c r="B13" s="11" t="s">
        <v>16</v>
      </c>
      <c r="C13" s="5"/>
      <c r="D13" s="5"/>
      <c r="E13" s="5"/>
      <c r="F13" s="5"/>
      <c r="G13" s="7"/>
      <c r="H13" s="18"/>
      <c r="I13" s="7"/>
      <c r="J13" s="7"/>
      <c r="K13" s="17"/>
      <c r="L13" s="27"/>
      <c r="M13" s="7"/>
      <c r="N13" s="11"/>
      <c r="O13" s="115"/>
    </row>
    <row r="14" spans="1:15" ht="15.75" thickBot="1" x14ac:dyDescent="0.3">
      <c r="A14" s="8">
        <v>112</v>
      </c>
      <c r="B14" s="106" t="s">
        <v>87</v>
      </c>
      <c r="C14" s="86">
        <v>250</v>
      </c>
      <c r="D14" s="86">
        <v>2.57</v>
      </c>
      <c r="E14" s="86">
        <v>2.78</v>
      </c>
      <c r="F14" s="86">
        <v>15.69</v>
      </c>
      <c r="G14" s="86">
        <v>109</v>
      </c>
      <c r="H14" s="86">
        <v>0.09</v>
      </c>
      <c r="I14" s="86">
        <v>6.08</v>
      </c>
      <c r="J14" s="86"/>
      <c r="K14" s="86">
        <v>23.8</v>
      </c>
      <c r="L14" s="86">
        <v>29.5</v>
      </c>
      <c r="M14" s="86">
        <v>57.73</v>
      </c>
      <c r="N14" s="14">
        <v>1</v>
      </c>
      <c r="O14" s="117">
        <v>21.93</v>
      </c>
    </row>
    <row r="15" spans="1:15" ht="15.75" thickBot="1" x14ac:dyDescent="0.3">
      <c r="A15" s="8">
        <v>15</v>
      </c>
      <c r="B15" s="105" t="s">
        <v>90</v>
      </c>
      <c r="C15" s="14">
        <v>20</v>
      </c>
      <c r="D15" s="14">
        <v>4.6399999999999997</v>
      </c>
      <c r="E15" s="14">
        <v>5.9</v>
      </c>
      <c r="F15" s="14"/>
      <c r="G15" s="86">
        <v>71.66</v>
      </c>
      <c r="H15" s="86">
        <v>0.01</v>
      </c>
      <c r="I15" s="98">
        <v>0.14000000000000001</v>
      </c>
      <c r="J15" s="86">
        <v>52</v>
      </c>
      <c r="K15" s="86">
        <v>7</v>
      </c>
      <c r="L15" s="86">
        <v>176</v>
      </c>
      <c r="M15" s="86">
        <v>100</v>
      </c>
      <c r="N15" s="14">
        <v>0.2</v>
      </c>
      <c r="O15" s="119">
        <v>12.6</v>
      </c>
    </row>
    <row r="16" spans="1:15" ht="15.75" thickBot="1" x14ac:dyDescent="0.3">
      <c r="A16" s="8" t="s">
        <v>73</v>
      </c>
      <c r="B16" s="105" t="s">
        <v>88</v>
      </c>
      <c r="C16" s="103">
        <v>100</v>
      </c>
      <c r="D16" s="14">
        <v>5.13</v>
      </c>
      <c r="E16" s="14">
        <v>1.88</v>
      </c>
      <c r="F16" s="14">
        <v>7.38</v>
      </c>
      <c r="G16" s="85">
        <v>66.88</v>
      </c>
      <c r="H16" s="113">
        <v>0.04</v>
      </c>
      <c r="I16" s="112">
        <v>0.75</v>
      </c>
      <c r="J16" s="83">
        <v>12.5</v>
      </c>
      <c r="K16" s="110">
        <v>18.75</v>
      </c>
      <c r="L16" s="26">
        <v>155</v>
      </c>
      <c r="M16" s="110">
        <v>118.75</v>
      </c>
      <c r="N16" s="26">
        <v>0.13</v>
      </c>
      <c r="O16" s="119">
        <v>29</v>
      </c>
    </row>
    <row r="17" spans="1:15" ht="15.75" thickBot="1" x14ac:dyDescent="0.3">
      <c r="A17" s="8">
        <v>376</v>
      </c>
      <c r="B17" s="105" t="s">
        <v>17</v>
      </c>
      <c r="C17" s="91">
        <v>200</v>
      </c>
      <c r="D17" s="14">
        <v>0.53</v>
      </c>
      <c r="E17" s="14"/>
      <c r="F17" s="92">
        <v>9.4700000000000006</v>
      </c>
      <c r="G17" s="102">
        <v>40</v>
      </c>
      <c r="H17" s="99"/>
      <c r="I17" s="88">
        <v>0.27</v>
      </c>
      <c r="J17" s="94"/>
      <c r="K17" s="99">
        <v>11.73</v>
      </c>
      <c r="L17" s="94">
        <v>13.6</v>
      </c>
      <c r="M17" s="99">
        <v>22.13</v>
      </c>
      <c r="N17" s="14">
        <v>2.13</v>
      </c>
      <c r="O17" s="119">
        <v>2.44</v>
      </c>
    </row>
    <row r="18" spans="1:15" ht="15.75" thickBot="1" x14ac:dyDescent="0.3">
      <c r="A18" s="8" t="s">
        <v>73</v>
      </c>
      <c r="B18" s="105" t="s">
        <v>14</v>
      </c>
      <c r="C18" s="14">
        <v>30</v>
      </c>
      <c r="D18" s="14">
        <v>3.16</v>
      </c>
      <c r="E18" s="14">
        <v>0.4</v>
      </c>
      <c r="F18" s="14">
        <v>19.32</v>
      </c>
      <c r="G18" s="86">
        <v>93.52</v>
      </c>
      <c r="H18" s="86">
        <v>0.04</v>
      </c>
      <c r="I18" s="86"/>
      <c r="J18" s="86"/>
      <c r="K18" s="86">
        <v>13.2</v>
      </c>
      <c r="L18" s="86">
        <v>9.1999999999999993</v>
      </c>
      <c r="M18" s="86">
        <v>34.799999999999997</v>
      </c>
      <c r="N18" s="14">
        <v>0.44</v>
      </c>
      <c r="O18" s="119">
        <v>2</v>
      </c>
    </row>
    <row r="19" spans="1:15" ht="15.75" thickBot="1" x14ac:dyDescent="0.3">
      <c r="A19" s="8" t="s">
        <v>73</v>
      </c>
      <c r="B19" s="105" t="s">
        <v>85</v>
      </c>
      <c r="C19" s="14">
        <v>50</v>
      </c>
      <c r="D19" s="14">
        <v>1.7</v>
      </c>
      <c r="E19" s="14">
        <v>2.2599999999999998</v>
      </c>
      <c r="F19" s="14">
        <v>13.94</v>
      </c>
      <c r="G19" s="86">
        <v>82.9</v>
      </c>
      <c r="H19" s="86">
        <v>0.02</v>
      </c>
      <c r="I19" s="86"/>
      <c r="J19" s="86">
        <v>13</v>
      </c>
      <c r="K19" s="86">
        <v>3</v>
      </c>
      <c r="L19" s="86">
        <v>8.1999999999999993</v>
      </c>
      <c r="M19" s="86">
        <v>17.399999999999999</v>
      </c>
      <c r="N19" s="14">
        <v>0.2</v>
      </c>
      <c r="O19" s="119">
        <v>24</v>
      </c>
    </row>
    <row r="20" spans="1:15" ht="16.5" thickBot="1" x14ac:dyDescent="0.3">
      <c r="A20" s="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115"/>
    </row>
    <row r="21" spans="1:15" ht="16.5" thickBot="1" x14ac:dyDescent="0.3">
      <c r="A21" s="8"/>
      <c r="B21" s="9" t="s">
        <v>15</v>
      </c>
      <c r="C21" s="5"/>
      <c r="D21" s="5">
        <f>SUM(D14:D20)</f>
        <v>17.73</v>
      </c>
      <c r="E21" s="5">
        <f t="shared" ref="E21:O21" si="1">SUM(E14:E20)</f>
        <v>13.219999999999999</v>
      </c>
      <c r="F21" s="5">
        <f t="shared" si="1"/>
        <v>65.8</v>
      </c>
      <c r="G21" s="5">
        <f t="shared" si="1"/>
        <v>463.95999999999992</v>
      </c>
      <c r="H21" s="5">
        <f t="shared" si="1"/>
        <v>0.19999999999999998</v>
      </c>
      <c r="I21" s="5">
        <f t="shared" si="1"/>
        <v>7.24</v>
      </c>
      <c r="J21" s="5">
        <f t="shared" si="1"/>
        <v>77.5</v>
      </c>
      <c r="K21" s="5">
        <f t="shared" si="1"/>
        <v>77.48</v>
      </c>
      <c r="L21" s="5">
        <f t="shared" si="1"/>
        <v>391.5</v>
      </c>
      <c r="M21" s="5">
        <f t="shared" si="1"/>
        <v>350.81</v>
      </c>
      <c r="N21" s="5">
        <f t="shared" si="1"/>
        <v>4.0999999999999996</v>
      </c>
      <c r="O21" s="5">
        <f t="shared" si="1"/>
        <v>91.97</v>
      </c>
    </row>
    <row r="22" spans="1:15" ht="16.5" thickBot="1" x14ac:dyDescent="0.3">
      <c r="A22" s="8"/>
      <c r="B22" s="9" t="s">
        <v>18</v>
      </c>
      <c r="C22" s="5"/>
      <c r="D22" s="2">
        <f>D12+D21</f>
        <v>27</v>
      </c>
      <c r="E22" s="2">
        <f t="shared" ref="E22:O22" si="2">E12+E21</f>
        <v>32.04</v>
      </c>
      <c r="F22" s="2">
        <f t="shared" si="2"/>
        <v>144.22</v>
      </c>
      <c r="G22" s="2">
        <f t="shared" si="2"/>
        <v>985.89999999999986</v>
      </c>
      <c r="H22" s="2">
        <f t="shared" si="2"/>
        <v>0.68</v>
      </c>
      <c r="I22" s="2">
        <f t="shared" si="2"/>
        <v>15.41</v>
      </c>
      <c r="J22" s="2">
        <f t="shared" si="2"/>
        <v>202.1</v>
      </c>
      <c r="K22" s="2">
        <f t="shared" si="2"/>
        <v>146.51</v>
      </c>
      <c r="L22" s="2">
        <f t="shared" si="2"/>
        <v>540</v>
      </c>
      <c r="M22" s="2">
        <f t="shared" si="2"/>
        <v>575.34</v>
      </c>
      <c r="N22" s="2">
        <f t="shared" si="2"/>
        <v>10.93</v>
      </c>
      <c r="O22" s="2">
        <f t="shared" si="2"/>
        <v>159.07</v>
      </c>
    </row>
    <row r="23" spans="1:15" ht="15.75" thickBot="1" x14ac:dyDescent="0.3">
      <c r="A23" s="8"/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2"/>
  <sheetViews>
    <sheetView topLeftCell="A4" zoomScale="96" zoomScaleNormal="96" workbookViewId="0">
      <selection activeCell="O12" sqref="O12"/>
    </sheetView>
  </sheetViews>
  <sheetFormatPr defaultRowHeight="15" x14ac:dyDescent="0.25"/>
  <cols>
    <col min="2" max="2" width="30.85546875" customWidth="1"/>
    <col min="3" max="3" width="12.7109375" customWidth="1"/>
    <col min="6" max="6" width="12.7109375" customWidth="1"/>
    <col min="7" max="7" width="16.28515625" customWidth="1"/>
  </cols>
  <sheetData>
    <row r="1" spans="1:15" x14ac:dyDescent="0.25">
      <c r="B1" s="22" t="s">
        <v>69</v>
      </c>
    </row>
    <row r="2" spans="1:15" ht="15.75" thickBot="1" x14ac:dyDescent="0.3">
      <c r="B2" s="22" t="s">
        <v>92</v>
      </c>
    </row>
    <row r="3" spans="1:15" ht="24.75" thickBot="1" x14ac:dyDescent="0.3">
      <c r="A3" s="161" t="s">
        <v>23</v>
      </c>
      <c r="B3" s="161" t="s">
        <v>0</v>
      </c>
      <c r="C3" s="161" t="s">
        <v>27</v>
      </c>
      <c r="D3" s="163" t="s">
        <v>1</v>
      </c>
      <c r="E3" s="164"/>
      <c r="F3" s="165"/>
      <c r="G3" s="25" t="s">
        <v>2</v>
      </c>
      <c r="H3" s="158" t="s">
        <v>4</v>
      </c>
      <c r="I3" s="159"/>
      <c r="J3" s="160"/>
      <c r="K3" s="158" t="s">
        <v>5</v>
      </c>
      <c r="L3" s="159"/>
      <c r="M3" s="159"/>
      <c r="N3" s="159"/>
      <c r="O3" s="118" t="s">
        <v>111</v>
      </c>
    </row>
    <row r="4" spans="1:15" ht="16.5" thickBot="1" x14ac:dyDescent="0.3">
      <c r="A4" s="162"/>
      <c r="B4" s="162"/>
      <c r="C4" s="162"/>
      <c r="D4" s="23" t="s">
        <v>20</v>
      </c>
      <c r="E4" s="23" t="s">
        <v>21</v>
      </c>
      <c r="F4" s="23" t="s">
        <v>22</v>
      </c>
      <c r="G4" s="20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16" t="s">
        <v>12</v>
      </c>
      <c r="O4" s="115"/>
    </row>
    <row r="5" spans="1:15" ht="16.5" thickBot="1" x14ac:dyDescent="0.3">
      <c r="A5" s="3"/>
      <c r="B5" s="7" t="s">
        <v>13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115"/>
    </row>
    <row r="6" spans="1:15" ht="15.75" thickBot="1" x14ac:dyDescent="0.3">
      <c r="A6" s="26">
        <v>174</v>
      </c>
      <c r="B6" s="104" t="s">
        <v>91</v>
      </c>
      <c r="C6" s="83">
        <v>200</v>
      </c>
      <c r="D6" s="83">
        <v>6</v>
      </c>
      <c r="E6" s="83">
        <v>10.85</v>
      </c>
      <c r="F6" s="83">
        <v>42.95</v>
      </c>
      <c r="G6" s="84">
        <v>294</v>
      </c>
      <c r="H6" s="88">
        <v>0.06</v>
      </c>
      <c r="I6" s="88">
        <v>0.96</v>
      </c>
      <c r="J6" s="88">
        <v>54.8</v>
      </c>
      <c r="K6" s="88">
        <v>36.46</v>
      </c>
      <c r="L6" s="88">
        <v>130.66999999999999</v>
      </c>
      <c r="M6" s="88">
        <v>157.44</v>
      </c>
      <c r="N6" s="89">
        <v>0.6</v>
      </c>
      <c r="O6" s="117">
        <v>19.3</v>
      </c>
    </row>
    <row r="7" spans="1:15" ht="15.75" thickBot="1" x14ac:dyDescent="0.3">
      <c r="A7" s="8">
        <v>376</v>
      </c>
      <c r="B7" s="105" t="s">
        <v>17</v>
      </c>
      <c r="C7" s="14">
        <v>200</v>
      </c>
      <c r="D7" s="14">
        <v>0.53</v>
      </c>
      <c r="E7" s="14"/>
      <c r="F7" s="14">
        <v>9.4700000000000006</v>
      </c>
      <c r="G7" s="86">
        <v>40</v>
      </c>
      <c r="H7" s="98"/>
      <c r="I7" s="86">
        <v>0.27</v>
      </c>
      <c r="J7" s="98"/>
      <c r="K7" s="98">
        <v>11.73</v>
      </c>
      <c r="L7" s="86">
        <v>13.6</v>
      </c>
      <c r="M7" s="98">
        <v>22.13</v>
      </c>
      <c r="N7" s="14">
        <v>2.13</v>
      </c>
      <c r="O7" s="119">
        <v>2.44</v>
      </c>
    </row>
    <row r="8" spans="1:15" ht="15.75" thickBot="1" x14ac:dyDescent="0.3">
      <c r="A8" s="8">
        <v>14</v>
      </c>
      <c r="B8" s="105" t="s">
        <v>74</v>
      </c>
      <c r="C8" s="14">
        <v>10</v>
      </c>
      <c r="D8" s="14">
        <v>0.1</v>
      </c>
      <c r="E8" s="14">
        <v>7.2</v>
      </c>
      <c r="F8" s="97">
        <v>0.13</v>
      </c>
      <c r="G8" s="85">
        <v>65.72</v>
      </c>
      <c r="H8" s="99"/>
      <c r="I8" s="85"/>
      <c r="J8" s="99">
        <v>40</v>
      </c>
      <c r="K8" s="100"/>
      <c r="L8" s="85">
        <v>2.4</v>
      </c>
      <c r="M8" s="99">
        <v>3</v>
      </c>
      <c r="N8" s="14"/>
      <c r="O8" s="119">
        <v>8.9</v>
      </c>
    </row>
    <row r="9" spans="1:15" ht="15.75" thickBot="1" x14ac:dyDescent="0.3">
      <c r="A9" s="8" t="s">
        <v>73</v>
      </c>
      <c r="B9" s="105" t="s">
        <v>14</v>
      </c>
      <c r="C9" s="103">
        <v>30</v>
      </c>
      <c r="D9" s="14">
        <v>3.16</v>
      </c>
      <c r="E9" s="14">
        <v>0.4</v>
      </c>
      <c r="F9" s="92">
        <v>19.32</v>
      </c>
      <c r="G9" s="102">
        <v>93.52</v>
      </c>
      <c r="H9" s="99">
        <v>0.04</v>
      </c>
      <c r="I9" s="94"/>
      <c r="J9" s="99"/>
      <c r="K9" s="99">
        <v>13.2</v>
      </c>
      <c r="L9" s="94">
        <v>9.1999999999999993</v>
      </c>
      <c r="M9" s="99">
        <v>34.799999999999997</v>
      </c>
      <c r="N9" s="14">
        <v>0.44</v>
      </c>
      <c r="O9" s="119">
        <v>2</v>
      </c>
    </row>
    <row r="10" spans="1:15" ht="15.75" thickBot="1" x14ac:dyDescent="0.3">
      <c r="A10" s="8" t="s">
        <v>73</v>
      </c>
      <c r="B10" s="105" t="s">
        <v>85</v>
      </c>
      <c r="C10" s="14">
        <v>20</v>
      </c>
      <c r="D10" s="14">
        <v>1.7</v>
      </c>
      <c r="E10" s="14">
        <v>2.2599999999999998</v>
      </c>
      <c r="F10" s="14">
        <v>13.94</v>
      </c>
      <c r="G10" s="86">
        <v>82.9</v>
      </c>
      <c r="H10" s="86">
        <v>0.02</v>
      </c>
      <c r="I10" s="86"/>
      <c r="J10" s="86">
        <v>13</v>
      </c>
      <c r="K10" s="86">
        <v>3</v>
      </c>
      <c r="L10" s="86">
        <v>8.1999999999999993</v>
      </c>
      <c r="M10" s="86">
        <v>17.399999999999999</v>
      </c>
      <c r="N10" s="14">
        <v>0.2</v>
      </c>
      <c r="O10" s="117">
        <v>14.86</v>
      </c>
    </row>
    <row r="11" spans="1:15" ht="15.75" thickBot="1" x14ac:dyDescent="0.3">
      <c r="A11" s="8">
        <v>338</v>
      </c>
      <c r="B11" s="105" t="s">
        <v>86</v>
      </c>
      <c r="C11" s="103">
        <v>100</v>
      </c>
      <c r="D11" s="14">
        <v>0.4</v>
      </c>
      <c r="E11" s="14">
        <v>0.4</v>
      </c>
      <c r="F11" s="14">
        <v>9.8000000000000007</v>
      </c>
      <c r="G11" s="85">
        <v>32</v>
      </c>
      <c r="H11" s="26">
        <v>0.03</v>
      </c>
      <c r="I11" s="26">
        <v>10</v>
      </c>
      <c r="J11" s="26"/>
      <c r="K11" s="26">
        <v>9</v>
      </c>
      <c r="L11" s="26">
        <v>16</v>
      </c>
      <c r="M11" s="26">
        <v>11</v>
      </c>
      <c r="N11" s="26">
        <v>2.2000000000000002</v>
      </c>
      <c r="O11" s="119">
        <v>19.5</v>
      </c>
    </row>
    <row r="12" spans="1:15" ht="16.5" thickBot="1" x14ac:dyDescent="0.3">
      <c r="A12" s="8"/>
      <c r="B12" s="9" t="s">
        <v>15</v>
      </c>
      <c r="C12" s="5"/>
      <c r="D12" s="13">
        <f>SUM(D6:D11)</f>
        <v>11.889999999999999</v>
      </c>
      <c r="E12" s="13">
        <f t="shared" ref="E12:O12" si="0">SUM(E6:E11)</f>
        <v>21.11</v>
      </c>
      <c r="F12" s="13">
        <f t="shared" si="0"/>
        <v>95.61</v>
      </c>
      <c r="G12" s="13">
        <f t="shared" si="0"/>
        <v>608.14</v>
      </c>
      <c r="H12" s="13">
        <f t="shared" si="0"/>
        <v>0.15000000000000002</v>
      </c>
      <c r="I12" s="13">
        <f t="shared" si="0"/>
        <v>11.23</v>
      </c>
      <c r="J12" s="13">
        <f t="shared" si="0"/>
        <v>107.8</v>
      </c>
      <c r="K12" s="13">
        <f t="shared" si="0"/>
        <v>73.39</v>
      </c>
      <c r="L12" s="13">
        <f t="shared" si="0"/>
        <v>180.06999999999996</v>
      </c>
      <c r="M12" s="13">
        <f t="shared" si="0"/>
        <v>245.77</v>
      </c>
      <c r="N12" s="13">
        <f t="shared" si="0"/>
        <v>5.57</v>
      </c>
      <c r="O12" s="121">
        <f t="shared" si="0"/>
        <v>67</v>
      </c>
    </row>
    <row r="13" spans="1:15" ht="16.5" thickBot="1" x14ac:dyDescent="0.3">
      <c r="A13" s="8"/>
      <c r="B13" s="11" t="s">
        <v>16</v>
      </c>
      <c r="C13" s="5"/>
      <c r="D13" s="5"/>
      <c r="E13" s="5"/>
      <c r="F13" s="5"/>
      <c r="G13" s="7"/>
      <c r="H13" s="7"/>
      <c r="I13" s="7"/>
      <c r="J13" s="7"/>
      <c r="K13" s="7"/>
      <c r="L13" s="7"/>
      <c r="M13" s="7"/>
      <c r="N13" s="11"/>
      <c r="O13" s="115"/>
    </row>
    <row r="14" spans="1:15" ht="15.75" thickBot="1" x14ac:dyDescent="0.3">
      <c r="A14" s="90">
        <v>24</v>
      </c>
      <c r="B14" s="106" t="s">
        <v>84</v>
      </c>
      <c r="C14" s="84">
        <v>100</v>
      </c>
      <c r="D14" s="84">
        <v>0.93</v>
      </c>
      <c r="E14" s="84">
        <v>6.13</v>
      </c>
      <c r="F14" s="84">
        <f>E21</f>
        <v>32.36</v>
      </c>
      <c r="G14" s="84">
        <v>70.41</v>
      </c>
      <c r="H14" s="84">
        <v>0.04</v>
      </c>
      <c r="I14" s="84">
        <v>18.05</v>
      </c>
      <c r="J14" s="84"/>
      <c r="K14" s="84">
        <v>16.66</v>
      </c>
      <c r="L14" s="84">
        <v>24.67</v>
      </c>
      <c r="M14" s="84">
        <v>26.22</v>
      </c>
      <c r="N14" s="83">
        <v>0.73</v>
      </c>
      <c r="O14" s="119">
        <v>14.53</v>
      </c>
    </row>
    <row r="15" spans="1:15" ht="15.75" thickBot="1" x14ac:dyDescent="0.3">
      <c r="A15" s="26">
        <v>309</v>
      </c>
      <c r="B15" s="104" t="s">
        <v>79</v>
      </c>
      <c r="C15" s="83">
        <v>150</v>
      </c>
      <c r="D15" s="83">
        <v>5.0999999999999996</v>
      </c>
      <c r="E15" s="83">
        <v>7.5</v>
      </c>
      <c r="F15" s="83">
        <v>28.5</v>
      </c>
      <c r="G15" s="84">
        <v>201.9</v>
      </c>
      <c r="H15" s="88">
        <v>0.06</v>
      </c>
      <c r="I15" s="88"/>
      <c r="J15" s="88"/>
      <c r="K15" s="88">
        <v>7.5</v>
      </c>
      <c r="L15" s="88">
        <v>12</v>
      </c>
      <c r="M15" s="88">
        <v>34.5</v>
      </c>
      <c r="N15" s="89">
        <v>0.75</v>
      </c>
      <c r="O15" s="119">
        <v>8</v>
      </c>
    </row>
    <row r="16" spans="1:15" ht="15.75" thickBot="1" x14ac:dyDescent="0.3">
      <c r="A16" s="8">
        <v>294</v>
      </c>
      <c r="B16" s="105" t="s">
        <v>94</v>
      </c>
      <c r="C16" s="14">
        <v>70</v>
      </c>
      <c r="D16" s="14">
        <v>12.61</v>
      </c>
      <c r="E16" s="14">
        <v>11.73</v>
      </c>
      <c r="F16" s="14">
        <v>11.4</v>
      </c>
      <c r="G16" s="86">
        <v>200.2</v>
      </c>
      <c r="H16" s="99">
        <v>0.14000000000000001</v>
      </c>
      <c r="I16" s="86">
        <v>0.63</v>
      </c>
      <c r="J16" s="86">
        <v>37.659999999999997</v>
      </c>
      <c r="K16" s="86">
        <v>15.54</v>
      </c>
      <c r="L16" s="86">
        <v>41.85</v>
      </c>
      <c r="M16" s="86">
        <v>56</v>
      </c>
      <c r="N16" s="14">
        <v>2.5299999999999998</v>
      </c>
      <c r="O16" s="117">
        <v>17.649999999999999</v>
      </c>
    </row>
    <row r="17" spans="1:15" ht="15.75" thickBot="1" x14ac:dyDescent="0.3">
      <c r="A17" s="8">
        <v>383</v>
      </c>
      <c r="B17" s="107" t="s">
        <v>95</v>
      </c>
      <c r="C17" s="14">
        <v>200</v>
      </c>
      <c r="D17" s="14">
        <v>3.67</v>
      </c>
      <c r="E17" s="14">
        <v>2.6</v>
      </c>
      <c r="F17" s="14">
        <v>25.09</v>
      </c>
      <c r="G17" s="86">
        <v>138.4</v>
      </c>
      <c r="H17" s="86">
        <v>0.03</v>
      </c>
      <c r="I17" s="86">
        <v>0.38</v>
      </c>
      <c r="J17" s="86">
        <v>9.5</v>
      </c>
      <c r="K17" s="86">
        <v>18</v>
      </c>
      <c r="L17" s="86">
        <v>127.99</v>
      </c>
      <c r="M17" s="86">
        <v>117.86</v>
      </c>
      <c r="N17" s="14">
        <v>0.64</v>
      </c>
      <c r="O17" s="119">
        <v>11.38</v>
      </c>
    </row>
    <row r="18" spans="1:15" ht="15.75" thickBot="1" x14ac:dyDescent="0.3">
      <c r="A18" s="8" t="s">
        <v>73</v>
      </c>
      <c r="B18" s="107" t="s">
        <v>14</v>
      </c>
      <c r="C18" s="14">
        <v>30</v>
      </c>
      <c r="D18" s="14">
        <v>3.16</v>
      </c>
      <c r="E18" s="14">
        <v>0.4</v>
      </c>
      <c r="F18" s="97">
        <v>19.32</v>
      </c>
      <c r="G18" s="86">
        <v>93.52</v>
      </c>
      <c r="H18" s="86">
        <v>0.04</v>
      </c>
      <c r="I18" s="86"/>
      <c r="J18" s="86"/>
      <c r="K18" s="86">
        <v>13.2</v>
      </c>
      <c r="L18" s="86">
        <v>9.1999999999999993</v>
      </c>
      <c r="M18" s="86">
        <v>34.799999999999997</v>
      </c>
      <c r="N18" s="14">
        <v>0.44</v>
      </c>
      <c r="O18" s="119">
        <v>2</v>
      </c>
    </row>
    <row r="19" spans="1:15" ht="15.75" thickBot="1" x14ac:dyDescent="0.3">
      <c r="A19" s="8" t="s">
        <v>73</v>
      </c>
      <c r="B19" s="107" t="s">
        <v>85</v>
      </c>
      <c r="C19" s="14">
        <v>30</v>
      </c>
      <c r="D19" s="14">
        <v>1.7</v>
      </c>
      <c r="E19" s="85">
        <v>2.2599999999999998</v>
      </c>
      <c r="F19" s="99">
        <v>13.94</v>
      </c>
      <c r="G19" s="86">
        <v>82.9</v>
      </c>
      <c r="H19" s="86">
        <v>0.02</v>
      </c>
      <c r="I19" s="86"/>
      <c r="J19" s="86">
        <v>13</v>
      </c>
      <c r="K19" s="86">
        <v>3</v>
      </c>
      <c r="L19" s="86">
        <v>8.1999999999999993</v>
      </c>
      <c r="M19" s="86">
        <v>17.399999999999999</v>
      </c>
      <c r="N19" s="14">
        <v>0.2</v>
      </c>
      <c r="O19" s="117">
        <v>12.44</v>
      </c>
    </row>
    <row r="20" spans="1:15" ht="15.75" thickBot="1" x14ac:dyDescent="0.3">
      <c r="A20" s="8" t="s">
        <v>73</v>
      </c>
      <c r="B20" s="107" t="s">
        <v>93</v>
      </c>
      <c r="C20" s="14">
        <v>40</v>
      </c>
      <c r="D20" s="14">
        <v>7.5</v>
      </c>
      <c r="E20" s="85">
        <v>4</v>
      </c>
      <c r="F20" s="99">
        <v>5.75</v>
      </c>
      <c r="G20" s="86">
        <v>89</v>
      </c>
      <c r="H20" s="86">
        <v>0.02</v>
      </c>
      <c r="I20" s="86">
        <v>0.25</v>
      </c>
      <c r="J20" s="86">
        <v>20</v>
      </c>
      <c r="K20" s="86">
        <v>10.5</v>
      </c>
      <c r="L20" s="86">
        <v>74</v>
      </c>
      <c r="M20" s="86">
        <v>99</v>
      </c>
      <c r="N20" s="14">
        <v>0.2</v>
      </c>
      <c r="O20" s="119">
        <v>26</v>
      </c>
    </row>
    <row r="21" spans="1:15" ht="16.5" thickBot="1" x14ac:dyDescent="0.3">
      <c r="A21" s="3"/>
      <c r="B21" s="9" t="s">
        <v>15</v>
      </c>
      <c r="C21" s="5"/>
      <c r="D21" s="2">
        <f t="shared" ref="D21:N21" si="1">D14+D15+D16+D17+D18+D20</f>
        <v>32.97</v>
      </c>
      <c r="E21" s="2">
        <f t="shared" si="1"/>
        <v>32.36</v>
      </c>
      <c r="F21" s="2">
        <f t="shared" si="1"/>
        <v>122.42000000000002</v>
      </c>
      <c r="G21" s="2">
        <f t="shared" si="1"/>
        <v>793.43</v>
      </c>
      <c r="H21" s="2">
        <f t="shared" si="1"/>
        <v>0.33</v>
      </c>
      <c r="I21" s="2">
        <f t="shared" si="1"/>
        <v>19.309999999999999</v>
      </c>
      <c r="J21" s="2">
        <f t="shared" si="1"/>
        <v>67.16</v>
      </c>
      <c r="K21" s="2">
        <f t="shared" si="1"/>
        <v>81.400000000000006</v>
      </c>
      <c r="L21" s="2">
        <f t="shared" si="1"/>
        <v>289.70999999999998</v>
      </c>
      <c r="M21" s="2">
        <f t="shared" si="1"/>
        <v>368.38</v>
      </c>
      <c r="N21" s="2">
        <f t="shared" si="1"/>
        <v>5.29</v>
      </c>
      <c r="O21" s="120">
        <f>O20+O19+O18+O17+O16+O15+O14</f>
        <v>92</v>
      </c>
    </row>
    <row r="22" spans="1:15" ht="16.5" thickBot="1" x14ac:dyDescent="0.3">
      <c r="A22" s="3"/>
      <c r="B22" s="12" t="s">
        <v>18</v>
      </c>
      <c r="C22" s="5"/>
      <c r="D22" s="2">
        <f t="shared" ref="D22:O22" si="2">D21+D12</f>
        <v>44.86</v>
      </c>
      <c r="E22" s="2">
        <f t="shared" si="2"/>
        <v>53.47</v>
      </c>
      <c r="F22" s="2">
        <f t="shared" si="2"/>
        <v>218.03000000000003</v>
      </c>
      <c r="G22" s="2">
        <f t="shared" si="2"/>
        <v>1401.57</v>
      </c>
      <c r="H22" s="2">
        <f t="shared" si="2"/>
        <v>0.48000000000000004</v>
      </c>
      <c r="I22" s="2">
        <f t="shared" si="2"/>
        <v>30.54</v>
      </c>
      <c r="J22" s="2">
        <f t="shared" si="2"/>
        <v>174.95999999999998</v>
      </c>
      <c r="K22" s="2">
        <f t="shared" si="2"/>
        <v>154.79000000000002</v>
      </c>
      <c r="L22" s="2">
        <f t="shared" si="2"/>
        <v>469.78</v>
      </c>
      <c r="M22" s="2">
        <f t="shared" si="2"/>
        <v>614.15</v>
      </c>
      <c r="N22" s="2">
        <f t="shared" si="2"/>
        <v>10.86</v>
      </c>
      <c r="O22" s="120">
        <f t="shared" si="2"/>
        <v>159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3"/>
  <sheetViews>
    <sheetView zoomScale="90" zoomScaleNormal="90" workbookViewId="0">
      <selection activeCell="Q25" sqref="Q25"/>
    </sheetView>
  </sheetViews>
  <sheetFormatPr defaultRowHeight="15" x14ac:dyDescent="0.25"/>
  <cols>
    <col min="2" max="2" width="31.85546875" customWidth="1"/>
    <col min="3" max="3" width="12.85546875" customWidth="1"/>
    <col min="6" max="6" width="14" customWidth="1"/>
    <col min="7" max="7" width="14.5703125" customWidth="1"/>
  </cols>
  <sheetData>
    <row r="1" spans="1:15" x14ac:dyDescent="0.25">
      <c r="B1" s="22" t="s">
        <v>69</v>
      </c>
    </row>
    <row r="2" spans="1:15" ht="17.25" customHeight="1" thickBot="1" x14ac:dyDescent="0.3">
      <c r="B2" s="22" t="s">
        <v>31</v>
      </c>
    </row>
    <row r="3" spans="1:15" ht="32.25" customHeight="1" thickBot="1" x14ac:dyDescent="0.3">
      <c r="A3" s="161" t="s">
        <v>23</v>
      </c>
      <c r="B3" s="161" t="s">
        <v>0</v>
      </c>
      <c r="C3" s="161" t="s">
        <v>27</v>
      </c>
      <c r="D3" s="163" t="s">
        <v>1</v>
      </c>
      <c r="E3" s="164"/>
      <c r="F3" s="165"/>
      <c r="G3" s="19" t="s">
        <v>2</v>
      </c>
      <c r="H3" s="158" t="s">
        <v>4</v>
      </c>
      <c r="I3" s="159"/>
      <c r="J3" s="160"/>
      <c r="K3" s="158" t="s">
        <v>5</v>
      </c>
      <c r="L3" s="159"/>
      <c r="M3" s="159"/>
      <c r="N3" s="159"/>
      <c r="O3" s="118" t="s">
        <v>111</v>
      </c>
    </row>
    <row r="4" spans="1:15" ht="16.5" thickBot="1" x14ac:dyDescent="0.3">
      <c r="A4" s="162"/>
      <c r="B4" s="162"/>
      <c r="C4" s="162"/>
      <c r="D4" s="23" t="s">
        <v>20</v>
      </c>
      <c r="E4" s="23" t="s">
        <v>21</v>
      </c>
      <c r="F4" s="23" t="s">
        <v>22</v>
      </c>
      <c r="G4" s="24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16" t="s">
        <v>12</v>
      </c>
      <c r="O4" s="115"/>
    </row>
    <row r="5" spans="1:15" ht="16.5" thickBot="1" x14ac:dyDescent="0.3">
      <c r="A5" s="3"/>
      <c r="B5" s="7" t="s">
        <v>13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115"/>
    </row>
    <row r="6" spans="1:15" ht="15.75" thickBot="1" x14ac:dyDescent="0.3">
      <c r="A6" s="26">
        <v>181</v>
      </c>
      <c r="B6" s="104" t="s">
        <v>102</v>
      </c>
      <c r="C6" s="83">
        <v>200</v>
      </c>
      <c r="D6" s="83">
        <v>6.02</v>
      </c>
      <c r="E6" s="83">
        <v>4.05</v>
      </c>
      <c r="F6" s="83">
        <v>33.369999999999997</v>
      </c>
      <c r="G6" s="84">
        <v>194.01</v>
      </c>
      <c r="H6" s="88">
        <v>0.04</v>
      </c>
      <c r="I6" s="88">
        <v>0.36</v>
      </c>
      <c r="J6" s="88">
        <v>32.700000000000003</v>
      </c>
      <c r="K6" s="88">
        <v>17.059999999999999</v>
      </c>
      <c r="L6" s="88">
        <v>132.63999999999999</v>
      </c>
      <c r="M6" s="88">
        <v>109.74</v>
      </c>
      <c r="N6" s="88">
        <v>0.26</v>
      </c>
      <c r="O6" s="119">
        <v>17</v>
      </c>
    </row>
    <row r="7" spans="1:15" ht="15.75" thickBot="1" x14ac:dyDescent="0.3">
      <c r="A7" s="8">
        <v>376</v>
      </c>
      <c r="B7" s="105" t="s">
        <v>17</v>
      </c>
      <c r="C7" s="91">
        <v>200</v>
      </c>
      <c r="D7" s="14">
        <v>0.53</v>
      </c>
      <c r="E7" s="14"/>
      <c r="F7" s="92">
        <v>9.4700000000000006</v>
      </c>
      <c r="G7" s="102">
        <v>40</v>
      </c>
      <c r="H7" s="99"/>
      <c r="I7" s="94">
        <v>0.27</v>
      </c>
      <c r="J7" s="99"/>
      <c r="K7" s="94">
        <v>11.73</v>
      </c>
      <c r="L7" s="99">
        <v>13.6</v>
      </c>
      <c r="M7" s="93">
        <v>22.13</v>
      </c>
      <c r="N7" s="14">
        <v>2.13</v>
      </c>
      <c r="O7" s="117">
        <v>2.44</v>
      </c>
    </row>
    <row r="8" spans="1:15" ht="15.75" thickBot="1" x14ac:dyDescent="0.3">
      <c r="A8" s="8">
        <v>14</v>
      </c>
      <c r="B8" s="105" t="s">
        <v>74</v>
      </c>
      <c r="C8" s="14">
        <v>10</v>
      </c>
      <c r="D8" s="14">
        <v>0.1</v>
      </c>
      <c r="E8" s="14">
        <v>7.2</v>
      </c>
      <c r="F8" s="14">
        <v>0.13</v>
      </c>
      <c r="G8" s="86">
        <v>65.72</v>
      </c>
      <c r="H8" s="86"/>
      <c r="I8" s="86"/>
      <c r="J8" s="86">
        <v>40</v>
      </c>
      <c r="K8" s="86"/>
      <c r="L8" s="86">
        <v>2.4</v>
      </c>
      <c r="M8" s="86">
        <v>3</v>
      </c>
      <c r="N8" s="14"/>
      <c r="O8" s="119">
        <v>8.9</v>
      </c>
    </row>
    <row r="9" spans="1:15" ht="15.75" thickBot="1" x14ac:dyDescent="0.3">
      <c r="A9" s="8" t="s">
        <v>73</v>
      </c>
      <c r="B9" s="105" t="s">
        <v>14</v>
      </c>
      <c r="C9" s="14">
        <v>30</v>
      </c>
      <c r="D9" s="14">
        <v>3.16</v>
      </c>
      <c r="E9" s="14">
        <v>0.4</v>
      </c>
      <c r="F9" s="14">
        <v>19.32</v>
      </c>
      <c r="G9" s="86">
        <v>93.52</v>
      </c>
      <c r="H9" s="98">
        <v>0.04</v>
      </c>
      <c r="I9" s="86"/>
      <c r="J9" s="98"/>
      <c r="K9" s="86">
        <v>13.2</v>
      </c>
      <c r="L9" s="98">
        <v>9.1999999999999993</v>
      </c>
      <c r="M9" s="86">
        <v>34.799999999999997</v>
      </c>
      <c r="N9" s="97">
        <v>0.44</v>
      </c>
      <c r="O9" s="119">
        <v>2</v>
      </c>
    </row>
    <row r="10" spans="1:15" ht="15.75" thickBot="1" x14ac:dyDescent="0.3">
      <c r="A10" s="8" t="s">
        <v>73</v>
      </c>
      <c r="B10" s="105" t="s">
        <v>85</v>
      </c>
      <c r="C10" s="14">
        <v>20</v>
      </c>
      <c r="D10" s="14">
        <v>1.7</v>
      </c>
      <c r="E10" s="14">
        <v>2.2599999999999998</v>
      </c>
      <c r="F10" s="14">
        <v>13.94</v>
      </c>
      <c r="G10" s="85">
        <v>82.9</v>
      </c>
      <c r="H10" s="99">
        <v>0.02</v>
      </c>
      <c r="I10" s="85"/>
      <c r="J10" s="99">
        <v>13</v>
      </c>
      <c r="K10" s="85">
        <v>3</v>
      </c>
      <c r="L10" s="99">
        <v>8.1999999999999993</v>
      </c>
      <c r="M10" s="85">
        <v>17.399999999999999</v>
      </c>
      <c r="N10" s="99">
        <v>0.2</v>
      </c>
      <c r="O10" s="119">
        <v>7.6</v>
      </c>
    </row>
    <row r="11" spans="1:15" ht="15.75" thickBot="1" x14ac:dyDescent="0.3">
      <c r="A11" s="8" t="s">
        <v>73</v>
      </c>
      <c r="B11" s="105" t="s">
        <v>75</v>
      </c>
      <c r="C11" s="14">
        <v>100</v>
      </c>
      <c r="D11" s="14">
        <v>5.13</v>
      </c>
      <c r="E11" s="14">
        <v>1.88</v>
      </c>
      <c r="F11" s="14">
        <v>7.38</v>
      </c>
      <c r="G11" s="85">
        <v>66.88</v>
      </c>
      <c r="H11" s="8">
        <v>0.04</v>
      </c>
      <c r="I11" s="26">
        <v>0.75</v>
      </c>
      <c r="J11" s="8">
        <v>12.5</v>
      </c>
      <c r="K11" s="26">
        <v>18.75</v>
      </c>
      <c r="L11" s="8">
        <v>155</v>
      </c>
      <c r="M11" s="26">
        <v>118.75</v>
      </c>
      <c r="N11" s="8">
        <v>0.13</v>
      </c>
      <c r="O11" s="119">
        <v>29</v>
      </c>
    </row>
    <row r="12" spans="1:15" ht="15.75" thickBot="1" x14ac:dyDescent="0.3">
      <c r="A12" s="8"/>
      <c r="B12" s="14"/>
      <c r="C12" s="14"/>
      <c r="D12" s="14"/>
      <c r="E12" s="14"/>
      <c r="F12" s="14"/>
      <c r="G12" s="86"/>
      <c r="H12" s="86"/>
      <c r="I12" s="95"/>
      <c r="J12" s="86"/>
      <c r="K12" s="86"/>
      <c r="L12" s="86"/>
      <c r="M12" s="86"/>
      <c r="N12" s="14"/>
      <c r="O12" s="115"/>
    </row>
    <row r="13" spans="1:15" ht="16.5" thickBot="1" x14ac:dyDescent="0.3">
      <c r="A13" s="8"/>
      <c r="B13" s="9" t="s">
        <v>15</v>
      </c>
      <c r="C13" s="5"/>
      <c r="D13" s="10">
        <f>SUM(D6:D12)</f>
        <v>16.639999999999997</v>
      </c>
      <c r="E13" s="10">
        <f t="shared" ref="E13:O13" si="0">SUM(E6:E12)</f>
        <v>15.79</v>
      </c>
      <c r="F13" s="10">
        <f t="shared" si="0"/>
        <v>83.61</v>
      </c>
      <c r="G13" s="10">
        <f t="shared" si="0"/>
        <v>543.03</v>
      </c>
      <c r="H13" s="10">
        <f t="shared" si="0"/>
        <v>0.14000000000000001</v>
      </c>
      <c r="I13" s="10">
        <f t="shared" si="0"/>
        <v>1.38</v>
      </c>
      <c r="J13" s="10">
        <f t="shared" si="0"/>
        <v>98.2</v>
      </c>
      <c r="K13" s="10">
        <f t="shared" si="0"/>
        <v>63.739999999999995</v>
      </c>
      <c r="L13" s="10">
        <f t="shared" si="0"/>
        <v>321.03999999999996</v>
      </c>
      <c r="M13" s="10">
        <f t="shared" si="0"/>
        <v>305.82000000000005</v>
      </c>
      <c r="N13" s="10">
        <f t="shared" si="0"/>
        <v>3.1599999999999997</v>
      </c>
      <c r="O13" s="10">
        <f t="shared" si="0"/>
        <v>66.94</v>
      </c>
    </row>
    <row r="14" spans="1:15" ht="16.5" thickBot="1" x14ac:dyDescent="0.3">
      <c r="A14" s="8"/>
      <c r="B14" s="11" t="s">
        <v>19</v>
      </c>
      <c r="C14" s="5"/>
      <c r="D14" s="2"/>
      <c r="E14" s="2"/>
      <c r="F14" s="2"/>
      <c r="G14" s="1"/>
      <c r="H14" s="29"/>
      <c r="I14" s="29"/>
      <c r="J14" s="29"/>
      <c r="K14" s="29"/>
      <c r="L14" s="29"/>
      <c r="M14" s="29"/>
      <c r="N14" s="30"/>
      <c r="O14" s="115"/>
    </row>
    <row r="15" spans="1:15" ht="15.75" thickBot="1" x14ac:dyDescent="0.3">
      <c r="A15" s="8">
        <v>59</v>
      </c>
      <c r="B15" s="95" t="s">
        <v>103</v>
      </c>
      <c r="C15" s="98">
        <v>100</v>
      </c>
      <c r="D15" s="86">
        <v>0.86</v>
      </c>
      <c r="E15" s="98">
        <v>5.22</v>
      </c>
      <c r="F15" s="86">
        <v>7.87</v>
      </c>
      <c r="G15" s="98">
        <v>104.3</v>
      </c>
      <c r="H15" s="86">
        <v>0.05</v>
      </c>
      <c r="I15" s="86">
        <v>6.95</v>
      </c>
      <c r="J15" s="86"/>
      <c r="K15" s="86">
        <v>24</v>
      </c>
      <c r="L15" s="86">
        <v>21.19</v>
      </c>
      <c r="M15" s="86">
        <v>33.979999999999997</v>
      </c>
      <c r="N15" s="14">
        <v>1.32</v>
      </c>
      <c r="O15" s="117">
        <v>10.19</v>
      </c>
    </row>
    <row r="16" spans="1:15" ht="15.75" thickBot="1" x14ac:dyDescent="0.3">
      <c r="A16" s="8">
        <v>312</v>
      </c>
      <c r="B16" s="114" t="s">
        <v>106</v>
      </c>
      <c r="C16" s="99">
        <v>150</v>
      </c>
      <c r="D16" s="85">
        <v>3.08</v>
      </c>
      <c r="E16" s="99">
        <v>2.33</v>
      </c>
      <c r="F16" s="85">
        <v>19.13</v>
      </c>
      <c r="G16" s="99">
        <v>109.73</v>
      </c>
      <c r="H16" s="86">
        <v>1.1599999999999999</v>
      </c>
      <c r="I16" s="86">
        <v>3.75</v>
      </c>
      <c r="J16" s="86">
        <v>33.15</v>
      </c>
      <c r="K16" s="86">
        <v>26.7</v>
      </c>
      <c r="L16" s="86">
        <v>38.25</v>
      </c>
      <c r="M16" s="86">
        <v>76.95</v>
      </c>
      <c r="N16" s="14">
        <v>0.86</v>
      </c>
      <c r="O16" s="117">
        <v>12.95</v>
      </c>
    </row>
    <row r="17" spans="1:15" ht="15.75" thickBot="1" x14ac:dyDescent="0.3">
      <c r="A17" s="8">
        <v>230</v>
      </c>
      <c r="B17" s="114" t="s">
        <v>104</v>
      </c>
      <c r="C17" s="99">
        <v>100</v>
      </c>
      <c r="D17" s="85">
        <v>13.89</v>
      </c>
      <c r="E17" s="99">
        <v>13.45</v>
      </c>
      <c r="F17" s="85">
        <v>4</v>
      </c>
      <c r="G17" s="99">
        <v>196.36</v>
      </c>
      <c r="H17" s="86">
        <v>0.11</v>
      </c>
      <c r="I17" s="86">
        <v>1.42</v>
      </c>
      <c r="J17" s="86">
        <v>44.54</v>
      </c>
      <c r="K17" s="86">
        <v>38.729999999999997</v>
      </c>
      <c r="L17" s="86">
        <v>39.020000000000003</v>
      </c>
      <c r="M17" s="86">
        <v>171.9</v>
      </c>
      <c r="N17" s="14">
        <v>0.75</v>
      </c>
      <c r="O17" s="117">
        <v>38.76</v>
      </c>
    </row>
    <row r="18" spans="1:15" ht="15.75" thickBot="1" x14ac:dyDescent="0.3">
      <c r="A18" s="8">
        <v>348</v>
      </c>
      <c r="B18" s="105" t="s">
        <v>105</v>
      </c>
      <c r="C18" s="91">
        <v>200</v>
      </c>
      <c r="D18" s="14">
        <v>0.78</v>
      </c>
      <c r="E18" s="14">
        <v>0.05</v>
      </c>
      <c r="F18" s="14">
        <v>27.63</v>
      </c>
      <c r="G18" s="86">
        <v>114.8</v>
      </c>
      <c r="H18" s="86">
        <v>0.02</v>
      </c>
      <c r="I18" s="86">
        <v>0.6</v>
      </c>
      <c r="J18" s="86"/>
      <c r="K18" s="86">
        <v>17.559999999999999</v>
      </c>
      <c r="L18" s="86">
        <v>32.32</v>
      </c>
      <c r="M18" s="86">
        <v>21.9</v>
      </c>
      <c r="N18" s="14">
        <v>0.48</v>
      </c>
      <c r="O18" s="119">
        <v>11.76</v>
      </c>
    </row>
    <row r="19" spans="1:15" ht="15.75" thickBot="1" x14ac:dyDescent="0.3">
      <c r="A19" s="8" t="s">
        <v>73</v>
      </c>
      <c r="B19" s="105" t="s">
        <v>14</v>
      </c>
      <c r="C19" s="14">
        <v>30</v>
      </c>
      <c r="D19" s="14">
        <v>3.16</v>
      </c>
      <c r="E19" s="14">
        <v>0.4</v>
      </c>
      <c r="F19" s="14">
        <v>19.32</v>
      </c>
      <c r="G19" s="98">
        <v>93.52</v>
      </c>
      <c r="H19" s="86">
        <v>0.04</v>
      </c>
      <c r="I19" s="86"/>
      <c r="J19" s="86"/>
      <c r="K19" s="86">
        <v>13.2</v>
      </c>
      <c r="L19" s="86">
        <v>9.1999999999999993</v>
      </c>
      <c r="M19" s="86">
        <v>34.799999999999997</v>
      </c>
      <c r="N19" s="14">
        <v>0.44</v>
      </c>
      <c r="O19" s="119">
        <v>2</v>
      </c>
    </row>
    <row r="20" spans="1:15" ht="15.75" thickBot="1" x14ac:dyDescent="0.3">
      <c r="A20" s="8">
        <v>338</v>
      </c>
      <c r="B20" s="105" t="s">
        <v>86</v>
      </c>
      <c r="C20" s="14">
        <v>200</v>
      </c>
      <c r="D20" s="14">
        <v>3</v>
      </c>
      <c r="E20" s="14">
        <v>1</v>
      </c>
      <c r="F20" s="85">
        <v>42</v>
      </c>
      <c r="G20" s="99">
        <v>192</v>
      </c>
      <c r="H20" s="83">
        <v>0.08</v>
      </c>
      <c r="I20" s="26">
        <v>20</v>
      </c>
      <c r="J20" s="26"/>
      <c r="K20" s="26">
        <v>84</v>
      </c>
      <c r="L20" s="26">
        <v>16</v>
      </c>
      <c r="M20" s="26">
        <v>56</v>
      </c>
      <c r="N20" s="26">
        <v>1.2</v>
      </c>
      <c r="O20" s="117">
        <v>16.34</v>
      </c>
    </row>
    <row r="21" spans="1:15" ht="16.5" thickBot="1" x14ac:dyDescent="0.3">
      <c r="A21" s="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15"/>
    </row>
    <row r="22" spans="1:15" ht="16.5" thickBot="1" x14ac:dyDescent="0.3">
      <c r="A22" s="8"/>
      <c r="B22" s="9" t="s">
        <v>15</v>
      </c>
      <c r="C22" s="11"/>
      <c r="D22" s="2">
        <f t="shared" ref="D22:O22" si="1">D15+D16+D17+D18+D19+D20</f>
        <v>24.770000000000003</v>
      </c>
      <c r="E22" s="2">
        <f t="shared" si="1"/>
        <v>22.45</v>
      </c>
      <c r="F22" s="2">
        <f t="shared" si="1"/>
        <v>119.94999999999999</v>
      </c>
      <c r="G22" s="2">
        <f t="shared" si="1"/>
        <v>810.70999999999992</v>
      </c>
      <c r="H22" s="2">
        <f t="shared" si="1"/>
        <v>1.4600000000000002</v>
      </c>
      <c r="I22" s="2">
        <f t="shared" si="1"/>
        <v>32.72</v>
      </c>
      <c r="J22" s="2">
        <f t="shared" si="1"/>
        <v>77.69</v>
      </c>
      <c r="K22" s="2">
        <f t="shared" si="1"/>
        <v>204.19</v>
      </c>
      <c r="L22" s="2">
        <f t="shared" si="1"/>
        <v>155.97999999999999</v>
      </c>
      <c r="M22" s="2">
        <f t="shared" si="1"/>
        <v>395.53000000000003</v>
      </c>
      <c r="N22" s="2">
        <f t="shared" si="1"/>
        <v>5.05</v>
      </c>
      <c r="O22" s="120">
        <f t="shared" si="1"/>
        <v>92</v>
      </c>
    </row>
    <row r="23" spans="1:15" ht="16.5" thickBot="1" x14ac:dyDescent="0.3">
      <c r="A23" s="8"/>
      <c r="B23" s="12" t="s">
        <v>18</v>
      </c>
      <c r="C23" s="11"/>
      <c r="D23" s="2">
        <f t="shared" ref="D23:O23" si="2">D22+D13</f>
        <v>41.41</v>
      </c>
      <c r="E23" s="2">
        <f t="shared" si="2"/>
        <v>38.239999999999995</v>
      </c>
      <c r="F23" s="2">
        <f t="shared" si="2"/>
        <v>203.56</v>
      </c>
      <c r="G23" s="2">
        <f t="shared" si="2"/>
        <v>1353.7399999999998</v>
      </c>
      <c r="H23" s="2">
        <f t="shared" si="2"/>
        <v>1.6</v>
      </c>
      <c r="I23" s="2">
        <f t="shared" si="2"/>
        <v>34.1</v>
      </c>
      <c r="J23" s="2">
        <f t="shared" si="2"/>
        <v>175.89</v>
      </c>
      <c r="K23" s="2">
        <f t="shared" si="2"/>
        <v>267.93</v>
      </c>
      <c r="L23" s="2">
        <f t="shared" si="2"/>
        <v>477.02</v>
      </c>
      <c r="M23" s="2">
        <f t="shared" si="2"/>
        <v>701.35000000000014</v>
      </c>
      <c r="N23" s="2">
        <f t="shared" si="2"/>
        <v>8.2099999999999991</v>
      </c>
      <c r="O23" s="2">
        <f t="shared" si="2"/>
        <v>158.94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2"/>
  <sheetViews>
    <sheetView zoomScale="90" zoomScaleNormal="90" workbookViewId="0">
      <selection activeCell="Q12" sqref="Q12"/>
    </sheetView>
  </sheetViews>
  <sheetFormatPr defaultRowHeight="15" x14ac:dyDescent="0.25"/>
  <cols>
    <col min="2" max="2" width="30.7109375" customWidth="1"/>
    <col min="3" max="3" width="13.5703125" customWidth="1"/>
    <col min="4" max="4" width="10.28515625" customWidth="1"/>
    <col min="6" max="6" width="13.42578125" customWidth="1"/>
    <col min="7" max="7" width="18.85546875" customWidth="1"/>
  </cols>
  <sheetData>
    <row r="1" spans="1:15" x14ac:dyDescent="0.25">
      <c r="B1" s="22" t="s">
        <v>69</v>
      </c>
    </row>
    <row r="2" spans="1:15" ht="15.75" thickBot="1" x14ac:dyDescent="0.3">
      <c r="B2" s="22" t="s">
        <v>30</v>
      </c>
    </row>
    <row r="3" spans="1:15" ht="27.75" customHeight="1" thickBot="1" x14ac:dyDescent="0.3">
      <c r="A3" s="161" t="s">
        <v>23</v>
      </c>
      <c r="B3" s="161" t="s">
        <v>0</v>
      </c>
      <c r="C3" s="161" t="s">
        <v>27</v>
      </c>
      <c r="D3" s="163" t="s">
        <v>1</v>
      </c>
      <c r="E3" s="164"/>
      <c r="F3" s="165"/>
      <c r="G3" s="19" t="s">
        <v>2</v>
      </c>
      <c r="H3" s="158" t="s">
        <v>4</v>
      </c>
      <c r="I3" s="159"/>
      <c r="J3" s="160"/>
      <c r="K3" s="158" t="s">
        <v>5</v>
      </c>
      <c r="L3" s="159"/>
      <c r="M3" s="159"/>
      <c r="N3" s="159"/>
      <c r="O3" s="118" t="s">
        <v>111</v>
      </c>
    </row>
    <row r="4" spans="1:15" ht="16.5" customHeight="1" thickBot="1" x14ac:dyDescent="0.3">
      <c r="A4" s="162"/>
      <c r="B4" s="162"/>
      <c r="C4" s="162"/>
      <c r="D4" s="23" t="s">
        <v>20</v>
      </c>
      <c r="E4" s="23" t="s">
        <v>21</v>
      </c>
      <c r="F4" s="23" t="s">
        <v>22</v>
      </c>
      <c r="G4" s="24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16" t="s">
        <v>12</v>
      </c>
      <c r="O4" s="115"/>
    </row>
    <row r="5" spans="1:15" ht="16.5" thickBot="1" x14ac:dyDescent="0.3">
      <c r="A5" s="6"/>
      <c r="B5" s="7" t="s">
        <v>13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15"/>
    </row>
    <row r="6" spans="1:15" ht="15.75" thickBot="1" x14ac:dyDescent="0.3">
      <c r="A6" s="8">
        <v>182</v>
      </c>
      <c r="B6" s="104" t="s">
        <v>96</v>
      </c>
      <c r="C6" s="83">
        <v>200</v>
      </c>
      <c r="D6" s="83">
        <v>5.6</v>
      </c>
      <c r="E6" s="83">
        <v>6.8</v>
      </c>
      <c r="F6" s="83">
        <v>33.6</v>
      </c>
      <c r="G6" s="84">
        <v>218</v>
      </c>
      <c r="H6" s="108">
        <v>0.16</v>
      </c>
      <c r="I6" s="108"/>
      <c r="J6" s="84"/>
      <c r="K6" s="108">
        <v>42</v>
      </c>
      <c r="L6" s="84">
        <v>28</v>
      </c>
      <c r="M6" s="108">
        <v>112</v>
      </c>
      <c r="N6" s="83">
        <v>1.4</v>
      </c>
      <c r="O6" s="117">
        <v>18.149999999999999</v>
      </c>
    </row>
    <row r="7" spans="1:15" ht="15.75" thickBot="1" x14ac:dyDescent="0.3">
      <c r="A7" s="8">
        <v>379</v>
      </c>
      <c r="B7" s="105" t="s">
        <v>97</v>
      </c>
      <c r="C7" s="91">
        <v>200</v>
      </c>
      <c r="D7" s="14">
        <v>3.6</v>
      </c>
      <c r="E7" s="14">
        <v>2.67</v>
      </c>
      <c r="F7" s="109">
        <v>29.2</v>
      </c>
      <c r="G7" s="99">
        <v>155.19999999999999</v>
      </c>
      <c r="H7" s="99">
        <v>0.03</v>
      </c>
      <c r="I7" s="99">
        <v>1.47</v>
      </c>
      <c r="J7" s="94"/>
      <c r="K7" s="99">
        <v>29.33</v>
      </c>
      <c r="L7" s="94">
        <v>158.66999999999999</v>
      </c>
      <c r="M7" s="99">
        <v>132</v>
      </c>
      <c r="N7" s="14">
        <v>2.4</v>
      </c>
      <c r="O7" s="117">
        <v>17.28</v>
      </c>
    </row>
    <row r="8" spans="1:15" ht="15.75" thickBot="1" x14ac:dyDescent="0.3">
      <c r="A8" s="8">
        <v>14</v>
      </c>
      <c r="B8" s="105" t="s">
        <v>74</v>
      </c>
      <c r="C8" s="14">
        <v>10</v>
      </c>
      <c r="D8" s="14">
        <v>0.1</v>
      </c>
      <c r="E8" s="14">
        <v>7.2</v>
      </c>
      <c r="F8" s="14">
        <v>0.13</v>
      </c>
      <c r="G8" s="86">
        <v>65.72</v>
      </c>
      <c r="H8" s="86"/>
      <c r="I8" s="86"/>
      <c r="J8" s="86">
        <v>40</v>
      </c>
      <c r="K8" s="86"/>
      <c r="L8" s="86">
        <v>2.4</v>
      </c>
      <c r="M8" s="86">
        <v>3</v>
      </c>
      <c r="N8" s="14"/>
      <c r="O8" s="119">
        <v>8.9</v>
      </c>
    </row>
    <row r="9" spans="1:15" ht="15.75" thickBot="1" x14ac:dyDescent="0.3">
      <c r="A9" s="8" t="s">
        <v>73</v>
      </c>
      <c r="B9" s="105" t="s">
        <v>14</v>
      </c>
      <c r="C9" s="14">
        <v>30</v>
      </c>
      <c r="D9" s="14">
        <v>3.16</v>
      </c>
      <c r="E9" s="14">
        <v>0.4</v>
      </c>
      <c r="F9" s="14">
        <v>19.32</v>
      </c>
      <c r="G9" s="86">
        <v>93.52</v>
      </c>
      <c r="H9" s="86">
        <v>0.04</v>
      </c>
      <c r="I9" s="86"/>
      <c r="J9" s="86"/>
      <c r="K9" s="86">
        <v>13.2</v>
      </c>
      <c r="L9" s="86">
        <v>9.1999999999999993</v>
      </c>
      <c r="M9" s="86">
        <v>34.799999999999997</v>
      </c>
      <c r="N9" s="14">
        <v>0.44</v>
      </c>
      <c r="O9" s="119">
        <v>2</v>
      </c>
    </row>
    <row r="10" spans="1:15" ht="15.75" thickBot="1" x14ac:dyDescent="0.3">
      <c r="A10" s="8">
        <v>338</v>
      </c>
      <c r="B10" s="105" t="s">
        <v>85</v>
      </c>
      <c r="C10" s="14">
        <v>30</v>
      </c>
      <c r="D10" s="14">
        <v>1.7</v>
      </c>
      <c r="E10" s="14">
        <v>2.2599999999999998</v>
      </c>
      <c r="F10" s="14">
        <v>13.94</v>
      </c>
      <c r="G10" s="86">
        <v>82.9</v>
      </c>
      <c r="H10" s="86">
        <v>0.02</v>
      </c>
      <c r="I10" s="95"/>
      <c r="J10" s="86">
        <v>13</v>
      </c>
      <c r="K10" s="86">
        <v>3</v>
      </c>
      <c r="L10" s="86">
        <v>8.1999999999999993</v>
      </c>
      <c r="M10" s="86">
        <v>17.399999999999999</v>
      </c>
      <c r="N10" s="14">
        <v>0.2</v>
      </c>
      <c r="O10" s="119">
        <v>20.2</v>
      </c>
    </row>
    <row r="11" spans="1:15" ht="15.75" thickBot="1" x14ac:dyDescent="0.3">
      <c r="A11" s="8"/>
      <c r="B11" s="14"/>
      <c r="C11" s="14"/>
      <c r="D11" s="14"/>
      <c r="E11" s="14"/>
      <c r="F11" s="14"/>
      <c r="G11" s="86"/>
      <c r="H11" s="86"/>
      <c r="I11" s="86"/>
      <c r="J11" s="86"/>
      <c r="K11" s="86"/>
      <c r="L11" s="86"/>
      <c r="M11" s="86"/>
      <c r="N11" s="14"/>
      <c r="O11" s="115"/>
    </row>
    <row r="12" spans="1:15" ht="16.5" thickBot="1" x14ac:dyDescent="0.3">
      <c r="A12" s="8"/>
      <c r="B12" s="9" t="s">
        <v>15</v>
      </c>
      <c r="C12" s="5"/>
      <c r="D12" s="10">
        <f t="shared" ref="D12:N12" si="0">SUM(D6:D11)</f>
        <v>14.159999999999998</v>
      </c>
      <c r="E12" s="10">
        <f t="shared" si="0"/>
        <v>19.329999999999998</v>
      </c>
      <c r="F12" s="10">
        <f t="shared" si="0"/>
        <v>96.19</v>
      </c>
      <c r="G12" s="10">
        <f t="shared" si="0"/>
        <v>615.33999999999992</v>
      </c>
      <c r="H12" s="10">
        <f t="shared" si="0"/>
        <v>0.25</v>
      </c>
      <c r="I12" s="10">
        <f t="shared" si="0"/>
        <v>1.47</v>
      </c>
      <c r="J12" s="10">
        <f t="shared" si="0"/>
        <v>53</v>
      </c>
      <c r="K12" s="10">
        <f t="shared" si="0"/>
        <v>87.53</v>
      </c>
      <c r="L12" s="10">
        <f t="shared" si="0"/>
        <v>206.46999999999997</v>
      </c>
      <c r="M12" s="10">
        <f t="shared" si="0"/>
        <v>299.2</v>
      </c>
      <c r="N12" s="10">
        <f t="shared" si="0"/>
        <v>4.4400000000000004</v>
      </c>
      <c r="O12" s="10">
        <f>SUM(O6:O11)</f>
        <v>66.53</v>
      </c>
    </row>
    <row r="13" spans="1:15" ht="16.5" thickBot="1" x14ac:dyDescent="0.3">
      <c r="A13" s="8"/>
      <c r="B13" s="11" t="s">
        <v>16</v>
      </c>
      <c r="C13" s="5"/>
      <c r="D13" s="5"/>
      <c r="E13" s="5"/>
      <c r="F13" s="5"/>
      <c r="G13" s="4"/>
      <c r="H13" s="4"/>
      <c r="I13" s="4"/>
      <c r="J13" s="4"/>
      <c r="K13" s="4"/>
      <c r="L13" s="4"/>
      <c r="M13" s="4"/>
      <c r="N13" s="5"/>
      <c r="O13" s="115"/>
    </row>
    <row r="14" spans="1:15" ht="26.25" thickBot="1" x14ac:dyDescent="0.3">
      <c r="A14" s="90">
        <v>45</v>
      </c>
      <c r="B14" s="106" t="s">
        <v>71</v>
      </c>
      <c r="C14" s="84">
        <v>100</v>
      </c>
      <c r="D14" s="84">
        <v>1.33</v>
      </c>
      <c r="E14" s="84">
        <v>6.08</v>
      </c>
      <c r="F14" s="84">
        <v>8.52</v>
      </c>
      <c r="G14" s="84">
        <v>94.12</v>
      </c>
      <c r="H14" s="84">
        <v>0.02</v>
      </c>
      <c r="I14" s="84">
        <v>24.43</v>
      </c>
      <c r="J14" s="84"/>
      <c r="K14" s="84">
        <v>16</v>
      </c>
      <c r="L14" s="84">
        <v>43</v>
      </c>
      <c r="M14" s="84">
        <v>28.32</v>
      </c>
      <c r="N14" s="83">
        <v>0.52</v>
      </c>
      <c r="O14" s="117">
        <v>5.53</v>
      </c>
    </row>
    <row r="15" spans="1:15" ht="15.75" thickBot="1" x14ac:dyDescent="0.3">
      <c r="A15" s="8">
        <v>302</v>
      </c>
      <c r="B15" s="104" t="s">
        <v>72</v>
      </c>
      <c r="C15" s="83">
        <v>150</v>
      </c>
      <c r="D15" s="83">
        <v>8.9</v>
      </c>
      <c r="E15" s="83">
        <v>4.0999999999999996</v>
      </c>
      <c r="F15" s="83">
        <v>39.840000000000003</v>
      </c>
      <c r="G15" s="84">
        <v>231.86</v>
      </c>
      <c r="H15" s="84">
        <v>0.2</v>
      </c>
      <c r="I15" s="84"/>
      <c r="J15" s="84"/>
      <c r="K15" s="84">
        <v>140</v>
      </c>
      <c r="L15" s="84">
        <v>14.6</v>
      </c>
      <c r="M15" s="84">
        <v>210</v>
      </c>
      <c r="N15" s="83">
        <v>5.01</v>
      </c>
      <c r="O15" s="119">
        <v>8</v>
      </c>
    </row>
    <row r="16" spans="1:15" ht="15.75" thickBot="1" x14ac:dyDescent="0.3">
      <c r="A16" s="8">
        <v>243</v>
      </c>
      <c r="B16" s="105" t="s">
        <v>98</v>
      </c>
      <c r="C16" s="103">
        <v>60</v>
      </c>
      <c r="D16" s="14">
        <v>9.8699999999999992</v>
      </c>
      <c r="E16" s="14">
        <v>17.329999999999998</v>
      </c>
      <c r="F16" s="14">
        <v>1.07</v>
      </c>
      <c r="G16" s="85">
        <v>230.67</v>
      </c>
      <c r="H16" s="110">
        <v>0.08</v>
      </c>
      <c r="I16" s="110">
        <v>0.27</v>
      </c>
      <c r="J16" s="26">
        <v>4.67</v>
      </c>
      <c r="K16" s="110">
        <v>26.67</v>
      </c>
      <c r="L16" s="26">
        <v>34.53</v>
      </c>
      <c r="M16" s="110">
        <v>140</v>
      </c>
      <c r="N16" s="26">
        <v>1.87</v>
      </c>
      <c r="O16" s="117">
        <v>27.47</v>
      </c>
    </row>
    <row r="17" spans="1:15" ht="15.75" thickBot="1" x14ac:dyDescent="0.3">
      <c r="A17" s="8">
        <v>382</v>
      </c>
      <c r="B17" s="105" t="s">
        <v>17</v>
      </c>
      <c r="C17" s="91">
        <v>200</v>
      </c>
      <c r="D17" s="14">
        <v>0.53</v>
      </c>
      <c r="E17" s="14"/>
      <c r="F17" s="92">
        <v>9.4700000000000006</v>
      </c>
      <c r="G17" s="102">
        <v>40</v>
      </c>
      <c r="H17" s="99"/>
      <c r="I17" s="99">
        <v>0.27</v>
      </c>
      <c r="J17" s="94"/>
      <c r="K17" s="99">
        <v>11.73</v>
      </c>
      <c r="L17" s="94">
        <v>13.6</v>
      </c>
      <c r="M17" s="99">
        <v>22.13</v>
      </c>
      <c r="N17" s="14">
        <v>2.13</v>
      </c>
      <c r="O17" s="117">
        <v>2.44</v>
      </c>
    </row>
    <row r="18" spans="1:15" ht="15.75" thickBot="1" x14ac:dyDescent="0.3">
      <c r="A18" s="8" t="s">
        <v>73</v>
      </c>
      <c r="B18" s="105" t="s">
        <v>14</v>
      </c>
      <c r="C18" s="14">
        <v>30</v>
      </c>
      <c r="D18" s="14">
        <v>3.16</v>
      </c>
      <c r="E18" s="14">
        <v>0.4</v>
      </c>
      <c r="F18" s="14">
        <v>19.32</v>
      </c>
      <c r="G18" s="86">
        <v>93.52</v>
      </c>
      <c r="H18" s="86">
        <v>0.04</v>
      </c>
      <c r="I18" s="86"/>
      <c r="J18" s="86"/>
      <c r="K18" s="86">
        <v>13.2</v>
      </c>
      <c r="L18" s="86">
        <v>9.1999999999999993</v>
      </c>
      <c r="M18" s="86">
        <v>34.799999999999997</v>
      </c>
      <c r="N18" s="14">
        <v>0.44</v>
      </c>
      <c r="O18" s="119">
        <v>2</v>
      </c>
    </row>
    <row r="19" spans="1:15" ht="15.75" thickBot="1" x14ac:dyDescent="0.3">
      <c r="A19" s="8" t="s">
        <v>73</v>
      </c>
      <c r="B19" s="105" t="s">
        <v>93</v>
      </c>
      <c r="C19" s="14">
        <v>40</v>
      </c>
      <c r="D19" s="14">
        <v>7.5</v>
      </c>
      <c r="E19" s="14">
        <v>4</v>
      </c>
      <c r="F19" s="14">
        <v>5.75</v>
      </c>
      <c r="G19" s="86">
        <v>89</v>
      </c>
      <c r="H19" s="86">
        <v>0.02</v>
      </c>
      <c r="I19" s="86">
        <v>0.25</v>
      </c>
      <c r="J19" s="86">
        <v>20</v>
      </c>
      <c r="K19" s="86">
        <v>10.5</v>
      </c>
      <c r="L19" s="86">
        <v>74</v>
      </c>
      <c r="M19" s="86">
        <v>99</v>
      </c>
      <c r="N19" s="14">
        <v>0.2</v>
      </c>
      <c r="O19" s="119">
        <v>26</v>
      </c>
    </row>
    <row r="20" spans="1:15" ht="15.75" thickBot="1" x14ac:dyDescent="0.3">
      <c r="A20" s="8">
        <v>338</v>
      </c>
      <c r="B20" s="105" t="s">
        <v>86</v>
      </c>
      <c r="C20" s="14">
        <v>150</v>
      </c>
      <c r="D20" s="14">
        <v>1.92</v>
      </c>
      <c r="E20" s="14">
        <v>0.42</v>
      </c>
      <c r="F20" s="14">
        <v>17.36</v>
      </c>
      <c r="G20" s="86">
        <v>81</v>
      </c>
      <c r="H20" s="86">
        <v>0.08</v>
      </c>
      <c r="I20" s="86">
        <v>128.58000000000001</v>
      </c>
      <c r="J20" s="86"/>
      <c r="K20" s="86">
        <v>27.86</v>
      </c>
      <c r="L20" s="86">
        <v>72.86</v>
      </c>
      <c r="M20" s="86">
        <v>49.28</v>
      </c>
      <c r="N20" s="14">
        <v>0.64</v>
      </c>
      <c r="O20" s="119">
        <v>21</v>
      </c>
    </row>
    <row r="21" spans="1:15" ht="15.75" thickBot="1" x14ac:dyDescent="0.3">
      <c r="A21" s="8"/>
      <c r="B21" s="96" t="s">
        <v>15</v>
      </c>
      <c r="C21" s="14"/>
      <c r="D21" s="10">
        <f t="shared" ref="D21:O21" si="1">SUM(D14:D20)</f>
        <v>33.21</v>
      </c>
      <c r="E21" s="10">
        <f t="shared" si="1"/>
        <v>32.33</v>
      </c>
      <c r="F21" s="10">
        <f t="shared" si="1"/>
        <v>101.33</v>
      </c>
      <c r="G21" s="10">
        <f t="shared" si="1"/>
        <v>860.17</v>
      </c>
      <c r="H21" s="10">
        <f t="shared" si="1"/>
        <v>0.44</v>
      </c>
      <c r="I21" s="10">
        <f t="shared" si="1"/>
        <v>153.80000000000001</v>
      </c>
      <c r="J21" s="10">
        <f t="shared" si="1"/>
        <v>24.67</v>
      </c>
      <c r="K21" s="10">
        <f t="shared" si="1"/>
        <v>245.95999999999998</v>
      </c>
      <c r="L21" s="10">
        <f t="shared" si="1"/>
        <v>261.79000000000002</v>
      </c>
      <c r="M21" s="10">
        <f t="shared" si="1"/>
        <v>583.53</v>
      </c>
      <c r="N21" s="10">
        <f t="shared" si="1"/>
        <v>10.809999999999999</v>
      </c>
      <c r="O21" s="10">
        <f t="shared" si="1"/>
        <v>92.44</v>
      </c>
    </row>
    <row r="22" spans="1:15" ht="16.5" thickBot="1" x14ac:dyDescent="0.3">
      <c r="A22" s="8"/>
      <c r="B22" s="12" t="s">
        <v>18</v>
      </c>
      <c r="C22" s="11"/>
      <c r="D22" s="2">
        <f t="shared" ref="D22:O22" si="2">D12+D21</f>
        <v>47.37</v>
      </c>
      <c r="E22" s="2">
        <f t="shared" si="2"/>
        <v>51.66</v>
      </c>
      <c r="F22" s="2">
        <f t="shared" si="2"/>
        <v>197.51999999999998</v>
      </c>
      <c r="G22" s="2">
        <f t="shared" si="2"/>
        <v>1475.5099999999998</v>
      </c>
      <c r="H22" s="2">
        <f t="shared" si="2"/>
        <v>0.69</v>
      </c>
      <c r="I22" s="2">
        <f t="shared" si="2"/>
        <v>155.27000000000001</v>
      </c>
      <c r="J22" s="2">
        <f t="shared" si="2"/>
        <v>77.67</v>
      </c>
      <c r="K22" s="2">
        <f t="shared" si="2"/>
        <v>333.49</v>
      </c>
      <c r="L22" s="2">
        <f t="shared" si="2"/>
        <v>468.26</v>
      </c>
      <c r="M22" s="2">
        <f t="shared" si="2"/>
        <v>882.73</v>
      </c>
      <c r="N22" s="2">
        <f t="shared" si="2"/>
        <v>15.25</v>
      </c>
      <c r="O22" s="2">
        <f t="shared" si="2"/>
        <v>158.97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3"/>
  <sheetViews>
    <sheetView tabSelected="1" zoomScale="90" zoomScaleNormal="90" workbookViewId="0">
      <selection activeCell="B12" sqref="B12"/>
    </sheetView>
  </sheetViews>
  <sheetFormatPr defaultRowHeight="15" x14ac:dyDescent="0.25"/>
  <cols>
    <col min="2" max="2" width="30.28515625" customWidth="1"/>
    <col min="3" max="3" width="12.140625" customWidth="1"/>
    <col min="6" max="6" width="12.42578125" customWidth="1"/>
    <col min="7" max="7" width="15.42578125" customWidth="1"/>
  </cols>
  <sheetData>
    <row r="1" spans="1:15" ht="15.75" thickBot="1" x14ac:dyDescent="0.3">
      <c r="B1" s="22" t="s">
        <v>69</v>
      </c>
      <c r="D1" s="115"/>
    </row>
    <row r="2" spans="1:15" ht="15.75" thickBot="1" x14ac:dyDescent="0.3">
      <c r="B2" s="22" t="s">
        <v>29</v>
      </c>
    </row>
    <row r="3" spans="1:15" ht="24.75" thickBot="1" x14ac:dyDescent="0.3">
      <c r="A3" s="161" t="s">
        <v>23</v>
      </c>
      <c r="B3" s="161" t="s">
        <v>0</v>
      </c>
      <c r="C3" s="161" t="s">
        <v>27</v>
      </c>
      <c r="D3" s="163" t="s">
        <v>1</v>
      </c>
      <c r="E3" s="164"/>
      <c r="F3" s="165"/>
      <c r="G3" s="19" t="s">
        <v>2</v>
      </c>
      <c r="H3" s="158" t="s">
        <v>4</v>
      </c>
      <c r="I3" s="159"/>
      <c r="J3" s="160"/>
      <c r="K3" s="158" t="s">
        <v>5</v>
      </c>
      <c r="L3" s="159"/>
      <c r="M3" s="159"/>
      <c r="N3" s="159"/>
      <c r="O3" s="118" t="s">
        <v>111</v>
      </c>
    </row>
    <row r="4" spans="1:15" ht="16.5" thickBot="1" x14ac:dyDescent="0.3">
      <c r="A4" s="162"/>
      <c r="B4" s="162"/>
      <c r="C4" s="162"/>
      <c r="D4" s="23" t="s">
        <v>20</v>
      </c>
      <c r="E4" s="23" t="s">
        <v>21</v>
      </c>
      <c r="F4" s="23" t="s">
        <v>22</v>
      </c>
      <c r="G4" s="24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16" t="s">
        <v>12</v>
      </c>
      <c r="O4" s="115"/>
    </row>
    <row r="5" spans="1:15" ht="16.5" thickBot="1" x14ac:dyDescent="0.3">
      <c r="A5" s="3"/>
      <c r="B5" s="7" t="s">
        <v>32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115"/>
    </row>
    <row r="6" spans="1:15" ht="15.75" thickBot="1" x14ac:dyDescent="0.3">
      <c r="A6" s="26">
        <v>120</v>
      </c>
      <c r="B6" s="104" t="s">
        <v>99</v>
      </c>
      <c r="C6" s="83">
        <v>200</v>
      </c>
      <c r="D6" s="83">
        <v>6.02</v>
      </c>
      <c r="E6" s="83">
        <v>4.05</v>
      </c>
      <c r="F6" s="83">
        <v>33.369999999999997</v>
      </c>
      <c r="G6" s="84">
        <v>194.01</v>
      </c>
      <c r="H6" s="108">
        <v>0.04</v>
      </c>
      <c r="I6" s="84">
        <v>0.36</v>
      </c>
      <c r="J6" s="111">
        <v>32.700000000000003</v>
      </c>
      <c r="K6" s="88">
        <v>17.059999999999999</v>
      </c>
      <c r="L6" s="88">
        <v>132.63999999999999</v>
      </c>
      <c r="M6" s="88">
        <v>109.74</v>
      </c>
      <c r="N6" s="88">
        <v>0.26</v>
      </c>
      <c r="O6" s="117">
        <v>15.09</v>
      </c>
    </row>
    <row r="7" spans="1:15" ht="15.75" thickBot="1" x14ac:dyDescent="0.3">
      <c r="A7" s="8">
        <v>376</v>
      </c>
      <c r="B7" s="105" t="s">
        <v>17</v>
      </c>
      <c r="C7" s="91">
        <v>200</v>
      </c>
      <c r="D7" s="14">
        <v>0.53</v>
      </c>
      <c r="E7" s="14"/>
      <c r="F7" s="92">
        <v>9.4700000000000006</v>
      </c>
      <c r="G7" s="102">
        <v>40</v>
      </c>
      <c r="H7" s="99"/>
      <c r="I7" s="94">
        <v>0.27</v>
      </c>
      <c r="J7" s="99"/>
      <c r="K7" s="94">
        <v>11.73</v>
      </c>
      <c r="L7" s="99">
        <v>13.6</v>
      </c>
      <c r="M7" s="99">
        <v>22.13</v>
      </c>
      <c r="N7" s="14">
        <v>2.13</v>
      </c>
      <c r="O7" s="117">
        <v>2.44</v>
      </c>
    </row>
    <row r="8" spans="1:15" ht="15.75" thickBot="1" x14ac:dyDescent="0.3">
      <c r="A8" s="8">
        <v>14</v>
      </c>
      <c r="B8" s="105" t="s">
        <v>74</v>
      </c>
      <c r="C8" s="14">
        <v>10</v>
      </c>
      <c r="D8" s="14">
        <v>0.1</v>
      </c>
      <c r="E8" s="14">
        <v>7.2</v>
      </c>
      <c r="F8" s="14">
        <v>0.13</v>
      </c>
      <c r="G8" s="86">
        <v>65.72</v>
      </c>
      <c r="H8" s="86"/>
      <c r="I8" s="86"/>
      <c r="J8" s="86">
        <v>40</v>
      </c>
      <c r="K8" s="86"/>
      <c r="L8" s="86">
        <v>2.4</v>
      </c>
      <c r="M8" s="86">
        <v>3</v>
      </c>
      <c r="N8" s="14"/>
      <c r="O8" s="119">
        <v>8.9</v>
      </c>
    </row>
    <row r="9" spans="1:15" ht="15.75" thickBot="1" x14ac:dyDescent="0.3">
      <c r="A9" s="8">
        <v>15</v>
      </c>
      <c r="B9" s="105" t="s">
        <v>100</v>
      </c>
      <c r="C9" s="14">
        <v>20</v>
      </c>
      <c r="D9" s="14">
        <v>4.6399999999999997</v>
      </c>
      <c r="E9" s="14">
        <v>5.9</v>
      </c>
      <c r="F9" s="14"/>
      <c r="G9" s="86">
        <v>71.66</v>
      </c>
      <c r="H9" s="86">
        <v>0.01</v>
      </c>
      <c r="I9" s="86">
        <v>0.14000000000000001</v>
      </c>
      <c r="J9" s="86">
        <v>52</v>
      </c>
      <c r="K9" s="86">
        <v>7</v>
      </c>
      <c r="L9" s="86">
        <v>176</v>
      </c>
      <c r="M9" s="86">
        <v>100</v>
      </c>
      <c r="N9" s="14">
        <v>0.2</v>
      </c>
      <c r="O9" s="117">
        <v>12.6</v>
      </c>
    </row>
    <row r="10" spans="1:15" ht="15.75" thickBot="1" x14ac:dyDescent="0.3">
      <c r="A10" s="8" t="s">
        <v>73</v>
      </c>
      <c r="B10" s="105" t="s">
        <v>14</v>
      </c>
      <c r="C10" s="14">
        <v>30</v>
      </c>
      <c r="D10" s="14">
        <v>3.16</v>
      </c>
      <c r="E10" s="14">
        <v>0.4</v>
      </c>
      <c r="F10" s="14">
        <v>19.32</v>
      </c>
      <c r="G10" s="86">
        <v>93.52</v>
      </c>
      <c r="H10" s="86">
        <v>0.04</v>
      </c>
      <c r="I10" s="86"/>
      <c r="J10" s="86"/>
      <c r="K10" s="86">
        <v>13.2</v>
      </c>
      <c r="L10" s="86">
        <v>9.1999999999999993</v>
      </c>
      <c r="M10" s="86">
        <v>34.799999999999997</v>
      </c>
      <c r="N10" s="14">
        <v>0.44</v>
      </c>
      <c r="O10" s="119">
        <v>2</v>
      </c>
    </row>
    <row r="11" spans="1:15" ht="15.75" thickBot="1" x14ac:dyDescent="0.3">
      <c r="A11" s="8" t="s">
        <v>73</v>
      </c>
      <c r="B11" s="105" t="s">
        <v>93</v>
      </c>
      <c r="C11" s="14">
        <v>40</v>
      </c>
      <c r="D11" s="14">
        <v>7.5</v>
      </c>
      <c r="E11" s="14">
        <v>4</v>
      </c>
      <c r="F11" s="14">
        <v>5.75</v>
      </c>
      <c r="G11" s="85">
        <v>89</v>
      </c>
      <c r="H11" s="26">
        <v>0.02</v>
      </c>
      <c r="I11" s="26">
        <v>0.25</v>
      </c>
      <c r="J11" s="26">
        <v>20</v>
      </c>
      <c r="K11" s="26">
        <v>10.5</v>
      </c>
      <c r="L11" s="26">
        <v>74</v>
      </c>
      <c r="M11" s="26">
        <v>99</v>
      </c>
      <c r="N11" s="26">
        <v>0.2</v>
      </c>
      <c r="O11" s="119">
        <v>26</v>
      </c>
    </row>
    <row r="12" spans="1:15" ht="16.5" thickBot="1" x14ac:dyDescent="0.3">
      <c r="A12" s="8"/>
      <c r="B12" s="9" t="s">
        <v>15</v>
      </c>
      <c r="C12" s="5"/>
      <c r="D12" s="2">
        <f>SUM(D6:D11)</f>
        <v>21.95</v>
      </c>
      <c r="E12" s="2">
        <f t="shared" ref="E12:O12" si="0">SUM(E6:E11)</f>
        <v>21.549999999999997</v>
      </c>
      <c r="F12" s="2">
        <f t="shared" si="0"/>
        <v>68.039999999999992</v>
      </c>
      <c r="G12" s="2">
        <f t="shared" si="0"/>
        <v>553.91</v>
      </c>
      <c r="H12" s="2">
        <f t="shared" si="0"/>
        <v>0.11</v>
      </c>
      <c r="I12" s="2">
        <f t="shared" si="0"/>
        <v>1.02</v>
      </c>
      <c r="J12" s="2">
        <f t="shared" si="0"/>
        <v>144.69999999999999</v>
      </c>
      <c r="K12" s="2">
        <f t="shared" si="0"/>
        <v>59.489999999999995</v>
      </c>
      <c r="L12" s="2">
        <f t="shared" si="0"/>
        <v>407.84</v>
      </c>
      <c r="M12" s="2">
        <f t="shared" si="0"/>
        <v>368.67</v>
      </c>
      <c r="N12" s="2">
        <f t="shared" si="0"/>
        <v>3.23</v>
      </c>
      <c r="O12" s="2">
        <f t="shared" si="0"/>
        <v>67.03</v>
      </c>
    </row>
    <row r="13" spans="1:15" ht="16.5" thickBot="1" x14ac:dyDescent="0.3">
      <c r="A13" s="8"/>
      <c r="B13" s="11" t="s">
        <v>19</v>
      </c>
      <c r="C13" s="5"/>
      <c r="D13" s="5"/>
      <c r="E13" s="5"/>
      <c r="F13" s="5"/>
      <c r="G13" s="4"/>
      <c r="H13" s="4"/>
      <c r="I13" s="4"/>
      <c r="J13" s="4"/>
      <c r="K13" s="4"/>
      <c r="L13" s="4"/>
      <c r="M13" s="4"/>
      <c r="N13" s="5"/>
      <c r="O13" s="115"/>
    </row>
    <row r="14" spans="1:15" ht="15.75" thickBot="1" x14ac:dyDescent="0.3">
      <c r="A14" s="8">
        <v>20</v>
      </c>
      <c r="B14" s="106" t="s">
        <v>89</v>
      </c>
      <c r="C14" s="86">
        <v>100</v>
      </c>
      <c r="D14" s="86">
        <v>0.67</v>
      </c>
      <c r="E14" s="86">
        <v>6.09</v>
      </c>
      <c r="F14" s="86">
        <v>1.71</v>
      </c>
      <c r="G14" s="86">
        <v>64.650000000000006</v>
      </c>
      <c r="H14" s="86">
        <v>0.03</v>
      </c>
      <c r="I14" s="86">
        <v>6.65</v>
      </c>
      <c r="J14" s="86"/>
      <c r="K14" s="86">
        <v>13.3</v>
      </c>
      <c r="L14" s="86">
        <v>16.149999999999999</v>
      </c>
      <c r="M14" s="86">
        <v>28.62</v>
      </c>
      <c r="N14" s="14">
        <v>0.48</v>
      </c>
      <c r="O14" s="117">
        <v>14.02</v>
      </c>
    </row>
    <row r="15" spans="1:15" ht="15.75" thickBot="1" x14ac:dyDescent="0.3">
      <c r="A15" s="26">
        <v>304</v>
      </c>
      <c r="B15" s="104" t="s">
        <v>76</v>
      </c>
      <c r="C15" s="83">
        <v>150</v>
      </c>
      <c r="D15" s="83">
        <v>3.67</v>
      </c>
      <c r="E15" s="83">
        <v>5.42</v>
      </c>
      <c r="F15" s="83">
        <v>36.67</v>
      </c>
      <c r="G15" s="84">
        <v>210.11</v>
      </c>
      <c r="H15" s="84">
        <v>0.03</v>
      </c>
      <c r="I15" s="84"/>
      <c r="J15" s="87">
        <v>27</v>
      </c>
      <c r="K15" s="88">
        <v>19.010000000000002</v>
      </c>
      <c r="L15" s="88">
        <v>2.61</v>
      </c>
      <c r="M15" s="88">
        <v>61.5</v>
      </c>
      <c r="N15" s="88">
        <v>0.53</v>
      </c>
      <c r="O15" s="119">
        <v>9.4</v>
      </c>
    </row>
    <row r="16" spans="1:15" ht="15.75" thickBot="1" x14ac:dyDescent="0.3">
      <c r="A16" s="8">
        <v>288</v>
      </c>
      <c r="B16" s="105" t="s">
        <v>77</v>
      </c>
      <c r="C16" s="14">
        <v>120</v>
      </c>
      <c r="D16" s="14">
        <v>26</v>
      </c>
      <c r="E16" s="14">
        <v>16</v>
      </c>
      <c r="F16" s="14"/>
      <c r="G16" s="86">
        <v>248</v>
      </c>
      <c r="H16" s="86">
        <v>0.05</v>
      </c>
      <c r="I16" s="86"/>
      <c r="J16" s="86">
        <v>24</v>
      </c>
      <c r="K16" s="86">
        <v>24</v>
      </c>
      <c r="L16" s="86">
        <v>48</v>
      </c>
      <c r="M16" s="86">
        <v>172</v>
      </c>
      <c r="N16" s="14">
        <v>2.4</v>
      </c>
      <c r="O16" s="117">
        <v>29.19</v>
      </c>
    </row>
    <row r="17" spans="1:15" ht="15.75" thickBot="1" x14ac:dyDescent="0.3">
      <c r="A17" s="8">
        <v>377</v>
      </c>
      <c r="B17" s="105" t="s">
        <v>113</v>
      </c>
      <c r="C17" s="14">
        <v>200</v>
      </c>
      <c r="D17" s="14">
        <v>0.16</v>
      </c>
      <c r="E17" s="14">
        <v>0.08</v>
      </c>
      <c r="F17" s="14">
        <v>27.6</v>
      </c>
      <c r="G17" s="86">
        <v>111.36</v>
      </c>
      <c r="H17" s="86">
        <v>0.01</v>
      </c>
      <c r="I17" s="86">
        <v>24</v>
      </c>
      <c r="J17" s="86"/>
      <c r="K17" s="86">
        <v>4.4000000000000004</v>
      </c>
      <c r="L17" s="86">
        <v>8.1999999999999993</v>
      </c>
      <c r="M17" s="86">
        <v>9</v>
      </c>
      <c r="N17" s="14">
        <v>0.14000000000000001</v>
      </c>
      <c r="O17" s="119">
        <v>9.6</v>
      </c>
    </row>
    <row r="18" spans="1:15" ht="15.75" thickBot="1" x14ac:dyDescent="0.3">
      <c r="A18" s="8" t="s">
        <v>73</v>
      </c>
      <c r="B18" s="105" t="s">
        <v>14</v>
      </c>
      <c r="C18" s="14">
        <v>30</v>
      </c>
      <c r="D18" s="14">
        <v>3.16</v>
      </c>
      <c r="E18" s="14">
        <v>0.4</v>
      </c>
      <c r="F18" s="14">
        <v>19.32</v>
      </c>
      <c r="G18" s="86">
        <v>93.52</v>
      </c>
      <c r="H18" s="98">
        <v>0.04</v>
      </c>
      <c r="I18" s="86"/>
      <c r="J18" s="98"/>
      <c r="K18" s="86">
        <v>13.2</v>
      </c>
      <c r="L18" s="98">
        <v>9.1999999999999993</v>
      </c>
      <c r="M18" s="86">
        <v>34.799999999999997</v>
      </c>
      <c r="N18" s="97">
        <v>0.44</v>
      </c>
      <c r="O18" s="119">
        <v>2</v>
      </c>
    </row>
    <row r="19" spans="1:15" ht="15.75" thickBot="1" x14ac:dyDescent="0.3">
      <c r="A19" s="8" t="s">
        <v>73</v>
      </c>
      <c r="B19" s="105" t="s">
        <v>112</v>
      </c>
      <c r="C19" s="14">
        <v>20</v>
      </c>
      <c r="D19" s="14">
        <v>1.7</v>
      </c>
      <c r="E19" s="14">
        <v>2.2599999999999998</v>
      </c>
      <c r="F19" s="14">
        <v>13.94</v>
      </c>
      <c r="G19" s="85">
        <v>82.9</v>
      </c>
      <c r="H19" s="99">
        <v>0.02</v>
      </c>
      <c r="I19" s="85"/>
      <c r="J19" s="99">
        <v>13</v>
      </c>
      <c r="K19" s="101">
        <v>3</v>
      </c>
      <c r="L19" s="99">
        <v>8.1999999999999993</v>
      </c>
      <c r="M19" s="101">
        <v>17.399999999999999</v>
      </c>
      <c r="N19" s="99">
        <v>0.2</v>
      </c>
      <c r="O19" s="119">
        <v>8.26</v>
      </c>
    </row>
    <row r="20" spans="1:15" ht="15.75" thickBot="1" x14ac:dyDescent="0.3">
      <c r="A20" s="8">
        <v>338</v>
      </c>
      <c r="B20" s="105" t="s">
        <v>86</v>
      </c>
      <c r="C20" s="14">
        <v>120</v>
      </c>
      <c r="D20" s="14">
        <v>0.48</v>
      </c>
      <c r="E20" s="14">
        <v>0.48</v>
      </c>
      <c r="F20" s="14">
        <v>11.36</v>
      </c>
      <c r="G20" s="85">
        <v>38.4</v>
      </c>
      <c r="H20" s="99">
        <v>0.04</v>
      </c>
      <c r="I20" s="85">
        <v>12</v>
      </c>
      <c r="J20" s="127"/>
      <c r="K20" s="99">
        <v>10.8</v>
      </c>
      <c r="L20" s="128">
        <v>19.2</v>
      </c>
      <c r="M20" s="99">
        <v>13.2</v>
      </c>
      <c r="N20" s="99">
        <v>2.64</v>
      </c>
      <c r="O20" s="119">
        <v>19.5</v>
      </c>
    </row>
    <row r="21" spans="1:15" ht="16.5" thickBot="1" x14ac:dyDescent="0.3">
      <c r="A21" s="8"/>
      <c r="B21" s="28"/>
      <c r="C21" s="28"/>
      <c r="D21" s="28"/>
      <c r="E21" s="28"/>
      <c r="F21" s="28"/>
      <c r="G21" s="28"/>
      <c r="H21" s="28"/>
      <c r="I21" s="28"/>
      <c r="J21" s="28"/>
      <c r="K21" s="3"/>
      <c r="L21" s="28"/>
      <c r="M21" s="3"/>
      <c r="N21" s="28"/>
      <c r="O21" s="115"/>
    </row>
    <row r="22" spans="1:15" ht="16.5" thickBot="1" x14ac:dyDescent="0.3">
      <c r="A22" s="8"/>
      <c r="B22" s="9" t="s">
        <v>15</v>
      </c>
      <c r="C22" s="5"/>
      <c r="D22" s="2">
        <f>D14+D15+D16+D17+D18+D20</f>
        <v>34.139999999999993</v>
      </c>
      <c r="E22" s="2">
        <f t="shared" ref="E22:N22" si="1">E14+E15+E16+E17+E18+E20</f>
        <v>28.469999999999995</v>
      </c>
      <c r="F22" s="2">
        <f t="shared" si="1"/>
        <v>96.660000000000011</v>
      </c>
      <c r="G22" s="2">
        <f t="shared" si="1"/>
        <v>766.04</v>
      </c>
      <c r="H22" s="2">
        <f t="shared" si="1"/>
        <v>0.2</v>
      </c>
      <c r="I22" s="2">
        <f t="shared" si="1"/>
        <v>42.65</v>
      </c>
      <c r="J22" s="2">
        <f t="shared" si="1"/>
        <v>51</v>
      </c>
      <c r="K22" s="2">
        <f t="shared" si="1"/>
        <v>84.71</v>
      </c>
      <c r="L22" s="2">
        <f t="shared" si="1"/>
        <v>103.36</v>
      </c>
      <c r="M22" s="2">
        <f t="shared" si="1"/>
        <v>319.12</v>
      </c>
      <c r="N22" s="2">
        <f t="shared" si="1"/>
        <v>6.6300000000000008</v>
      </c>
      <c r="O22" s="2">
        <f>O20+O19+O18+O17+O16+O15+O14</f>
        <v>91.97</v>
      </c>
    </row>
    <row r="23" spans="1:15" ht="16.5" thickBot="1" x14ac:dyDescent="0.3">
      <c r="A23" s="8"/>
      <c r="B23" s="12" t="s">
        <v>18</v>
      </c>
      <c r="C23" s="11"/>
      <c r="D23" s="2">
        <f t="shared" ref="D23:O23" si="2">D22+D12</f>
        <v>56.089999999999989</v>
      </c>
      <c r="E23" s="2">
        <f t="shared" si="2"/>
        <v>50.019999999999996</v>
      </c>
      <c r="F23" s="2">
        <f t="shared" si="2"/>
        <v>164.7</v>
      </c>
      <c r="G23" s="2">
        <f t="shared" si="2"/>
        <v>1319.9499999999998</v>
      </c>
      <c r="H23" s="2">
        <f t="shared" si="2"/>
        <v>0.31</v>
      </c>
      <c r="I23" s="2">
        <f t="shared" si="2"/>
        <v>43.67</v>
      </c>
      <c r="J23" s="2">
        <f t="shared" si="2"/>
        <v>195.7</v>
      </c>
      <c r="K23" s="2">
        <f t="shared" si="2"/>
        <v>144.19999999999999</v>
      </c>
      <c r="L23" s="2">
        <f t="shared" si="2"/>
        <v>511.2</v>
      </c>
      <c r="M23" s="2">
        <f t="shared" si="2"/>
        <v>687.79</v>
      </c>
      <c r="N23" s="2">
        <f t="shared" si="2"/>
        <v>9.8600000000000012</v>
      </c>
      <c r="O23" s="120">
        <f t="shared" si="2"/>
        <v>159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81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2"/>
  <sheetViews>
    <sheetView zoomScale="90" zoomScaleNormal="90" workbookViewId="0">
      <selection activeCell="Q15" sqref="Q15"/>
    </sheetView>
  </sheetViews>
  <sheetFormatPr defaultRowHeight="15" x14ac:dyDescent="0.25"/>
  <cols>
    <col min="2" max="2" width="29.7109375" customWidth="1"/>
    <col min="3" max="3" width="13.42578125" customWidth="1"/>
    <col min="6" max="6" width="12.140625" customWidth="1"/>
    <col min="7" max="7" width="17.5703125" customWidth="1"/>
  </cols>
  <sheetData>
    <row r="1" spans="1:15" x14ac:dyDescent="0.25">
      <c r="B1" s="22" t="s">
        <v>69</v>
      </c>
    </row>
    <row r="2" spans="1:15" ht="15.75" thickBot="1" x14ac:dyDescent="0.3">
      <c r="B2" s="22" t="s">
        <v>28</v>
      </c>
    </row>
    <row r="3" spans="1:15" ht="24.75" thickBot="1" x14ac:dyDescent="0.3">
      <c r="A3" s="161" t="s">
        <v>23</v>
      </c>
      <c r="B3" s="161" t="s">
        <v>0</v>
      </c>
      <c r="C3" s="161" t="s">
        <v>27</v>
      </c>
      <c r="D3" s="163" t="s">
        <v>1</v>
      </c>
      <c r="E3" s="164"/>
      <c r="F3" s="165"/>
      <c r="G3" s="25" t="s">
        <v>2</v>
      </c>
      <c r="H3" s="158" t="s">
        <v>4</v>
      </c>
      <c r="I3" s="159"/>
      <c r="J3" s="160"/>
      <c r="K3" s="158" t="s">
        <v>5</v>
      </c>
      <c r="L3" s="159"/>
      <c r="M3" s="159"/>
      <c r="N3" s="159"/>
      <c r="O3" s="117" t="s">
        <v>111</v>
      </c>
    </row>
    <row r="4" spans="1:15" ht="16.5" thickBot="1" x14ac:dyDescent="0.3">
      <c r="A4" s="162"/>
      <c r="B4" s="162"/>
      <c r="C4" s="162"/>
      <c r="D4" s="23" t="s">
        <v>20</v>
      </c>
      <c r="E4" s="23" t="s">
        <v>21</v>
      </c>
      <c r="F4" s="23" t="s">
        <v>22</v>
      </c>
      <c r="G4" s="20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16" t="s">
        <v>12</v>
      </c>
      <c r="O4" s="115"/>
    </row>
    <row r="5" spans="1:15" ht="16.5" thickBot="1" x14ac:dyDescent="0.3">
      <c r="A5" s="3"/>
      <c r="B5" s="7" t="s">
        <v>32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115"/>
    </row>
    <row r="6" spans="1:15" ht="15.75" thickBot="1" x14ac:dyDescent="0.3">
      <c r="A6" s="26">
        <v>175</v>
      </c>
      <c r="B6" s="104" t="s">
        <v>78</v>
      </c>
      <c r="C6" s="83">
        <v>200</v>
      </c>
      <c r="D6" s="83">
        <v>3.3</v>
      </c>
      <c r="E6" s="83">
        <v>8.6</v>
      </c>
      <c r="F6" s="83">
        <v>23.2</v>
      </c>
      <c r="G6" s="84">
        <v>183.4</v>
      </c>
      <c r="H6" s="108">
        <v>0.4</v>
      </c>
      <c r="I6" s="84">
        <v>1.9</v>
      </c>
      <c r="J6" s="108">
        <v>71.599999999999994</v>
      </c>
      <c r="K6" s="84">
        <v>26.7</v>
      </c>
      <c r="L6" s="108">
        <v>92.3</v>
      </c>
      <c r="M6" s="84">
        <v>128</v>
      </c>
      <c r="N6" s="83">
        <v>1.3</v>
      </c>
      <c r="O6" s="122">
        <v>17.66</v>
      </c>
    </row>
    <row r="7" spans="1:15" ht="15.75" thickBot="1" x14ac:dyDescent="0.3">
      <c r="A7" s="8">
        <v>376</v>
      </c>
      <c r="B7" s="105" t="s">
        <v>17</v>
      </c>
      <c r="C7" s="91">
        <v>200</v>
      </c>
      <c r="D7" s="14">
        <v>0.53</v>
      </c>
      <c r="E7" s="14"/>
      <c r="F7" s="92">
        <v>9.4700000000000006</v>
      </c>
      <c r="G7" s="102">
        <v>40</v>
      </c>
      <c r="H7" s="99"/>
      <c r="I7" s="94">
        <v>0.27</v>
      </c>
      <c r="J7" s="99"/>
      <c r="K7" s="94">
        <v>11.73</v>
      </c>
      <c r="L7" s="99">
        <v>13.6</v>
      </c>
      <c r="M7" s="93">
        <v>22.13</v>
      </c>
      <c r="N7" s="14">
        <v>2.13</v>
      </c>
      <c r="O7" s="122">
        <v>2.44</v>
      </c>
    </row>
    <row r="8" spans="1:15" ht="15.75" thickBot="1" x14ac:dyDescent="0.3">
      <c r="A8" s="8">
        <v>14</v>
      </c>
      <c r="B8" s="105" t="s">
        <v>74</v>
      </c>
      <c r="C8" s="14">
        <v>10</v>
      </c>
      <c r="D8" s="14">
        <v>0.1</v>
      </c>
      <c r="E8" s="14">
        <v>7.2</v>
      </c>
      <c r="F8" s="14">
        <v>0.13</v>
      </c>
      <c r="G8" s="86">
        <v>65.72</v>
      </c>
      <c r="H8" s="86"/>
      <c r="I8" s="86"/>
      <c r="J8" s="86">
        <v>40</v>
      </c>
      <c r="K8" s="86"/>
      <c r="L8" s="86">
        <v>2.4</v>
      </c>
      <c r="M8" s="86">
        <v>3</v>
      </c>
      <c r="N8" s="14"/>
      <c r="O8" s="123">
        <v>8.9</v>
      </c>
    </row>
    <row r="9" spans="1:15" ht="15.75" thickBot="1" x14ac:dyDescent="0.3">
      <c r="A9" s="8" t="s">
        <v>73</v>
      </c>
      <c r="B9" s="105" t="s">
        <v>14</v>
      </c>
      <c r="C9" s="14">
        <v>30</v>
      </c>
      <c r="D9" s="14">
        <v>3.16</v>
      </c>
      <c r="E9" s="14">
        <v>0.4</v>
      </c>
      <c r="F9" s="14">
        <v>19.32</v>
      </c>
      <c r="G9" s="86">
        <v>93.52</v>
      </c>
      <c r="H9" s="86">
        <v>0.04</v>
      </c>
      <c r="I9" s="86"/>
      <c r="J9" s="86"/>
      <c r="K9" s="86">
        <v>13.2</v>
      </c>
      <c r="L9" s="86">
        <v>9.1999999999999993</v>
      </c>
      <c r="M9" s="86">
        <v>34.799999999999997</v>
      </c>
      <c r="N9" s="14">
        <v>0.44</v>
      </c>
      <c r="O9" s="123">
        <v>2</v>
      </c>
    </row>
    <row r="10" spans="1:15" ht="15.75" thickBot="1" x14ac:dyDescent="0.3">
      <c r="A10" s="8" t="s">
        <v>73</v>
      </c>
      <c r="B10" s="105" t="s">
        <v>85</v>
      </c>
      <c r="C10" s="14">
        <v>30</v>
      </c>
      <c r="D10" s="14">
        <v>1.7</v>
      </c>
      <c r="E10" s="14">
        <v>2.2599999999999998</v>
      </c>
      <c r="F10" s="14">
        <v>13.94</v>
      </c>
      <c r="G10" s="86">
        <v>82.9</v>
      </c>
      <c r="H10" s="86">
        <v>0.02</v>
      </c>
      <c r="I10" s="86"/>
      <c r="J10" s="86">
        <v>13</v>
      </c>
      <c r="K10" s="86">
        <v>3</v>
      </c>
      <c r="L10" s="86">
        <v>8.1999999999999993</v>
      </c>
      <c r="M10" s="86">
        <v>17.399999999999999</v>
      </c>
      <c r="N10" s="14">
        <v>0.2</v>
      </c>
      <c r="O10" s="123">
        <v>16.600000000000001</v>
      </c>
    </row>
    <row r="11" spans="1:15" ht="15.75" thickBot="1" x14ac:dyDescent="0.3">
      <c r="A11" s="8">
        <v>338</v>
      </c>
      <c r="B11" s="105" t="s">
        <v>86</v>
      </c>
      <c r="C11" s="14">
        <v>120</v>
      </c>
      <c r="D11" s="14">
        <v>0.48</v>
      </c>
      <c r="E11" s="14">
        <v>0.48</v>
      </c>
      <c r="F11" s="14">
        <v>11.76</v>
      </c>
      <c r="G11" s="86">
        <v>38.4</v>
      </c>
      <c r="H11" s="86">
        <v>0.04</v>
      </c>
      <c r="I11" s="86">
        <v>12</v>
      </c>
      <c r="J11" s="86"/>
      <c r="K11" s="86">
        <v>10.8</v>
      </c>
      <c r="L11" s="86">
        <v>19.2</v>
      </c>
      <c r="M11" s="86">
        <v>13.2</v>
      </c>
      <c r="N11" s="14">
        <v>2.64</v>
      </c>
      <c r="O11" s="123">
        <v>19.399999999999999</v>
      </c>
    </row>
    <row r="12" spans="1:15" ht="16.5" thickBot="1" x14ac:dyDescent="0.3">
      <c r="A12" s="8"/>
      <c r="B12" s="9" t="s">
        <v>15</v>
      </c>
      <c r="C12" s="5"/>
      <c r="D12" s="2">
        <f t="shared" ref="D12:O12" si="0">SUM(D6:D11)</f>
        <v>9.27</v>
      </c>
      <c r="E12" s="2">
        <f t="shared" si="0"/>
        <v>18.940000000000001</v>
      </c>
      <c r="F12" s="2">
        <f t="shared" si="0"/>
        <v>77.820000000000007</v>
      </c>
      <c r="G12" s="2">
        <f t="shared" si="0"/>
        <v>503.93999999999994</v>
      </c>
      <c r="H12" s="2">
        <f t="shared" si="0"/>
        <v>0.5</v>
      </c>
      <c r="I12" s="2">
        <f t="shared" si="0"/>
        <v>14.17</v>
      </c>
      <c r="J12" s="2">
        <f t="shared" si="0"/>
        <v>124.6</v>
      </c>
      <c r="K12" s="2">
        <f t="shared" si="0"/>
        <v>65.429999999999993</v>
      </c>
      <c r="L12" s="2">
        <f t="shared" si="0"/>
        <v>144.9</v>
      </c>
      <c r="M12" s="2">
        <f t="shared" si="0"/>
        <v>218.53</v>
      </c>
      <c r="N12" s="2">
        <f t="shared" si="0"/>
        <v>6.7099999999999991</v>
      </c>
      <c r="O12" s="120">
        <f t="shared" si="0"/>
        <v>67</v>
      </c>
    </row>
    <row r="13" spans="1:15" ht="16.5" thickBot="1" x14ac:dyDescent="0.3">
      <c r="A13" s="8"/>
      <c r="B13" s="11" t="s">
        <v>16</v>
      </c>
      <c r="C13" s="5"/>
      <c r="D13" s="5"/>
      <c r="E13" s="5"/>
      <c r="F13" s="5"/>
      <c r="G13" s="7"/>
      <c r="H13" s="18"/>
      <c r="I13" s="7"/>
      <c r="J13" s="7"/>
      <c r="K13" s="17"/>
      <c r="L13" s="27"/>
      <c r="M13" s="7"/>
      <c r="N13" s="11"/>
      <c r="O13" s="115"/>
    </row>
    <row r="14" spans="1:15" ht="15.75" thickBot="1" x14ac:dyDescent="0.3">
      <c r="A14" s="8">
        <v>96</v>
      </c>
      <c r="B14" s="106" t="s">
        <v>107</v>
      </c>
      <c r="C14" s="86">
        <v>250</v>
      </c>
      <c r="D14" s="86">
        <v>2.6</v>
      </c>
      <c r="E14" s="86">
        <v>2.5</v>
      </c>
      <c r="F14" s="86">
        <v>16.98</v>
      </c>
      <c r="G14" s="86">
        <v>100.8</v>
      </c>
      <c r="H14" s="86">
        <v>0.1</v>
      </c>
      <c r="I14" s="86">
        <v>7.5</v>
      </c>
      <c r="J14" s="86"/>
      <c r="K14" s="86">
        <v>31.75</v>
      </c>
      <c r="L14" s="86">
        <v>38.5</v>
      </c>
      <c r="M14" s="86">
        <v>208.75</v>
      </c>
      <c r="N14" s="14">
        <v>1</v>
      </c>
      <c r="O14" s="122">
        <v>38.36</v>
      </c>
    </row>
    <row r="15" spans="1:15" ht="15.75" thickBot="1" x14ac:dyDescent="0.3">
      <c r="A15" s="8">
        <v>15</v>
      </c>
      <c r="B15" s="105" t="s">
        <v>90</v>
      </c>
      <c r="C15" s="14">
        <v>20</v>
      </c>
      <c r="D15" s="14">
        <v>4.6399999999999997</v>
      </c>
      <c r="E15" s="14">
        <v>5.9</v>
      </c>
      <c r="F15" s="14"/>
      <c r="G15" s="86">
        <v>71.66</v>
      </c>
      <c r="H15" s="86">
        <v>0.01</v>
      </c>
      <c r="I15" s="98">
        <v>0.14000000000000001</v>
      </c>
      <c r="J15" s="86">
        <v>52</v>
      </c>
      <c r="K15" s="86">
        <v>7</v>
      </c>
      <c r="L15" s="86">
        <v>176</v>
      </c>
      <c r="M15" s="86">
        <v>100</v>
      </c>
      <c r="N15" s="14">
        <v>0.2</v>
      </c>
      <c r="O15" s="123">
        <v>12.6</v>
      </c>
    </row>
    <row r="16" spans="1:15" ht="15.75" thickBot="1" x14ac:dyDescent="0.3">
      <c r="A16" s="8" t="s">
        <v>73</v>
      </c>
      <c r="B16" s="105" t="s">
        <v>88</v>
      </c>
      <c r="C16" s="103">
        <v>100</v>
      </c>
      <c r="D16" s="14">
        <v>5.13</v>
      </c>
      <c r="E16" s="14">
        <v>1.88</v>
      </c>
      <c r="F16" s="14">
        <v>7.38</v>
      </c>
      <c r="G16" s="85">
        <v>66.88</v>
      </c>
      <c r="H16" s="113">
        <v>0.04</v>
      </c>
      <c r="I16" s="112">
        <v>0.75</v>
      </c>
      <c r="J16" s="83">
        <v>12.5</v>
      </c>
      <c r="K16" s="110">
        <v>18.75</v>
      </c>
      <c r="L16" s="26">
        <v>155</v>
      </c>
      <c r="M16" s="110">
        <v>118.75</v>
      </c>
      <c r="N16" s="26">
        <v>0.13</v>
      </c>
      <c r="O16" s="123">
        <v>29</v>
      </c>
    </row>
    <row r="17" spans="1:15" ht="15.75" thickBot="1" x14ac:dyDescent="0.3">
      <c r="A17" s="8">
        <v>376</v>
      </c>
      <c r="B17" s="105" t="s">
        <v>17</v>
      </c>
      <c r="C17" s="91">
        <v>200</v>
      </c>
      <c r="D17" s="14">
        <v>0.53</v>
      </c>
      <c r="E17" s="14"/>
      <c r="F17" s="92">
        <v>9.4700000000000006</v>
      </c>
      <c r="G17" s="102">
        <v>40</v>
      </c>
      <c r="H17" s="99"/>
      <c r="I17" s="88">
        <v>0.27</v>
      </c>
      <c r="J17" s="94"/>
      <c r="K17" s="99">
        <v>11.73</v>
      </c>
      <c r="L17" s="94">
        <v>13.6</v>
      </c>
      <c r="M17" s="99">
        <v>22.13</v>
      </c>
      <c r="N17" s="14">
        <v>2.13</v>
      </c>
      <c r="O17" s="122">
        <v>2.44</v>
      </c>
    </row>
    <row r="18" spans="1:15" ht="15.75" thickBot="1" x14ac:dyDescent="0.3">
      <c r="A18" s="8" t="s">
        <v>73</v>
      </c>
      <c r="B18" s="105" t="s">
        <v>14</v>
      </c>
      <c r="C18" s="14">
        <v>30</v>
      </c>
      <c r="D18" s="14">
        <v>3.16</v>
      </c>
      <c r="E18" s="14">
        <v>0.4</v>
      </c>
      <c r="F18" s="14">
        <v>19.32</v>
      </c>
      <c r="G18" s="86">
        <v>93.52</v>
      </c>
      <c r="H18" s="86">
        <v>0.04</v>
      </c>
      <c r="I18" s="86"/>
      <c r="J18" s="86"/>
      <c r="K18" s="86">
        <v>13.2</v>
      </c>
      <c r="L18" s="86">
        <v>9.1999999999999993</v>
      </c>
      <c r="M18" s="86">
        <v>34.799999999999997</v>
      </c>
      <c r="N18" s="14">
        <v>0.44</v>
      </c>
      <c r="O18" s="123">
        <v>2</v>
      </c>
    </row>
    <row r="19" spans="1:15" ht="15.75" thickBot="1" x14ac:dyDescent="0.3">
      <c r="A19" s="8" t="s">
        <v>73</v>
      </c>
      <c r="B19" s="105" t="s">
        <v>85</v>
      </c>
      <c r="C19" s="14">
        <v>30</v>
      </c>
      <c r="D19" s="14">
        <v>1.7</v>
      </c>
      <c r="E19" s="14">
        <v>2.2599999999999998</v>
      </c>
      <c r="F19" s="14">
        <v>13.94</v>
      </c>
      <c r="G19" s="86">
        <v>82.9</v>
      </c>
      <c r="H19" s="86">
        <v>0.02</v>
      </c>
      <c r="I19" s="86"/>
      <c r="J19" s="86">
        <v>13</v>
      </c>
      <c r="K19" s="86">
        <v>3</v>
      </c>
      <c r="L19" s="86">
        <v>8.1999999999999993</v>
      </c>
      <c r="M19" s="86">
        <v>17.399999999999999</v>
      </c>
      <c r="N19" s="14">
        <v>0.2</v>
      </c>
      <c r="O19" s="123">
        <v>7.6</v>
      </c>
    </row>
    <row r="20" spans="1:15" ht="16.5" thickBot="1" x14ac:dyDescent="0.3">
      <c r="A20" s="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115"/>
    </row>
    <row r="21" spans="1:15" ht="16.5" thickBot="1" x14ac:dyDescent="0.3">
      <c r="A21" s="8"/>
      <c r="B21" s="9" t="s">
        <v>15</v>
      </c>
      <c r="C21" s="5"/>
      <c r="D21" s="5">
        <f>SUM(D14:D20)</f>
        <v>17.760000000000002</v>
      </c>
      <c r="E21" s="5">
        <f t="shared" ref="E21:O21" si="1">SUM(E14:E20)</f>
        <v>12.940000000000001</v>
      </c>
      <c r="F21" s="5">
        <f t="shared" si="1"/>
        <v>67.09</v>
      </c>
      <c r="G21" s="5">
        <f t="shared" si="1"/>
        <v>455.76</v>
      </c>
      <c r="H21" s="5">
        <f t="shared" si="1"/>
        <v>0.21</v>
      </c>
      <c r="I21" s="5">
        <f t="shared" si="1"/>
        <v>8.66</v>
      </c>
      <c r="J21" s="5">
        <f t="shared" si="1"/>
        <v>77.5</v>
      </c>
      <c r="K21" s="5">
        <f t="shared" si="1"/>
        <v>85.43</v>
      </c>
      <c r="L21" s="5">
        <f t="shared" si="1"/>
        <v>400.5</v>
      </c>
      <c r="M21" s="5">
        <f t="shared" si="1"/>
        <v>501.83</v>
      </c>
      <c r="N21" s="5">
        <f t="shared" si="1"/>
        <v>4.0999999999999996</v>
      </c>
      <c r="O21" s="129">
        <f t="shared" si="1"/>
        <v>92</v>
      </c>
    </row>
    <row r="22" spans="1:15" ht="16.5" thickBot="1" x14ac:dyDescent="0.3">
      <c r="A22" s="8"/>
      <c r="B22" s="9" t="s">
        <v>18</v>
      </c>
      <c r="C22" s="5"/>
      <c r="D22" s="2">
        <f>D12+D21</f>
        <v>27.03</v>
      </c>
      <c r="E22" s="2">
        <f t="shared" ref="E22:O22" si="2">E12+E21</f>
        <v>31.880000000000003</v>
      </c>
      <c r="F22" s="2">
        <f t="shared" si="2"/>
        <v>144.91000000000003</v>
      </c>
      <c r="G22" s="2">
        <f t="shared" si="2"/>
        <v>959.69999999999993</v>
      </c>
      <c r="H22" s="2">
        <f t="shared" si="2"/>
        <v>0.71</v>
      </c>
      <c r="I22" s="2">
        <f t="shared" si="2"/>
        <v>22.83</v>
      </c>
      <c r="J22" s="2">
        <f t="shared" si="2"/>
        <v>202.1</v>
      </c>
      <c r="K22" s="2">
        <f t="shared" si="2"/>
        <v>150.86000000000001</v>
      </c>
      <c r="L22" s="2">
        <f t="shared" si="2"/>
        <v>545.4</v>
      </c>
      <c r="M22" s="2">
        <f t="shared" si="2"/>
        <v>720.36</v>
      </c>
      <c r="N22" s="2">
        <f t="shared" si="2"/>
        <v>10.809999999999999</v>
      </c>
      <c r="O22" s="120">
        <f t="shared" si="2"/>
        <v>159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9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3"/>
  <sheetViews>
    <sheetView zoomScale="90" zoomScaleNormal="90" workbookViewId="0">
      <selection activeCell="Q12" sqref="Q12:Q13"/>
    </sheetView>
  </sheetViews>
  <sheetFormatPr defaultRowHeight="15" x14ac:dyDescent="0.25"/>
  <cols>
    <col min="2" max="2" width="32.42578125" customWidth="1"/>
    <col min="3" max="3" width="13.42578125" customWidth="1"/>
    <col min="5" max="5" width="9.42578125" customWidth="1"/>
    <col min="6" max="6" width="12.140625" customWidth="1"/>
    <col min="7" max="7" width="18.42578125" customWidth="1"/>
  </cols>
  <sheetData>
    <row r="1" spans="1:15" x14ac:dyDescent="0.25">
      <c r="B1" s="22" t="s">
        <v>69</v>
      </c>
    </row>
    <row r="2" spans="1:15" ht="15.75" thickBot="1" x14ac:dyDescent="0.3">
      <c r="B2" s="22" t="s">
        <v>26</v>
      </c>
    </row>
    <row r="3" spans="1:15" ht="24.75" thickBot="1" x14ac:dyDescent="0.3">
      <c r="A3" s="161" t="s">
        <v>23</v>
      </c>
      <c r="B3" s="161" t="s">
        <v>0</v>
      </c>
      <c r="C3" s="161" t="s">
        <v>27</v>
      </c>
      <c r="D3" s="163" t="s">
        <v>1</v>
      </c>
      <c r="E3" s="164"/>
      <c r="F3" s="165"/>
      <c r="G3" s="25" t="s">
        <v>2</v>
      </c>
      <c r="H3" s="158" t="s">
        <v>4</v>
      </c>
      <c r="I3" s="159"/>
      <c r="J3" s="160"/>
      <c r="K3" s="158" t="s">
        <v>5</v>
      </c>
      <c r="L3" s="159"/>
      <c r="M3" s="159"/>
      <c r="N3" s="159"/>
      <c r="O3" s="118" t="s">
        <v>111</v>
      </c>
    </row>
    <row r="4" spans="1:15" ht="16.5" thickBot="1" x14ac:dyDescent="0.3">
      <c r="A4" s="162"/>
      <c r="B4" s="162"/>
      <c r="C4" s="162"/>
      <c r="D4" s="23" t="s">
        <v>20</v>
      </c>
      <c r="E4" s="23" t="s">
        <v>21</v>
      </c>
      <c r="F4" s="23" t="s">
        <v>22</v>
      </c>
      <c r="G4" s="20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16" t="s">
        <v>12</v>
      </c>
      <c r="O4" s="115"/>
    </row>
    <row r="5" spans="1:15" ht="16.5" thickBot="1" x14ac:dyDescent="0.3">
      <c r="A5" s="3"/>
      <c r="B5" s="7" t="s">
        <v>13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115"/>
    </row>
    <row r="6" spans="1:15" ht="15.75" thickBot="1" x14ac:dyDescent="0.3">
      <c r="A6" s="26">
        <v>174</v>
      </c>
      <c r="B6" s="104" t="s">
        <v>91</v>
      </c>
      <c r="C6" s="83">
        <v>200</v>
      </c>
      <c r="D6" s="83">
        <v>6</v>
      </c>
      <c r="E6" s="83">
        <v>10.85</v>
      </c>
      <c r="F6" s="83">
        <v>42.95</v>
      </c>
      <c r="G6" s="84">
        <v>294</v>
      </c>
      <c r="H6" s="88">
        <v>0.06</v>
      </c>
      <c r="I6" s="88">
        <v>0.96</v>
      </c>
      <c r="J6" s="88">
        <v>54.8</v>
      </c>
      <c r="K6" s="88">
        <v>36.46</v>
      </c>
      <c r="L6" s="88">
        <v>130.66999999999999</v>
      </c>
      <c r="M6" s="88">
        <v>157.44</v>
      </c>
      <c r="N6" s="89">
        <v>0.6</v>
      </c>
      <c r="O6" s="119">
        <v>19.3</v>
      </c>
    </row>
    <row r="7" spans="1:15" ht="15.75" thickBot="1" x14ac:dyDescent="0.3">
      <c r="A7" s="8">
        <v>376</v>
      </c>
      <c r="B7" s="105" t="s">
        <v>17</v>
      </c>
      <c r="C7" s="14">
        <v>200</v>
      </c>
      <c r="D7" s="14">
        <v>0.53</v>
      </c>
      <c r="E7" s="14"/>
      <c r="F7" s="14">
        <v>9.4700000000000006</v>
      </c>
      <c r="G7" s="86">
        <v>40</v>
      </c>
      <c r="H7" s="98"/>
      <c r="I7" s="86">
        <v>0.27</v>
      </c>
      <c r="J7" s="98"/>
      <c r="K7" s="98">
        <v>11.73</v>
      </c>
      <c r="L7" s="86">
        <v>13.6</v>
      </c>
      <c r="M7" s="98">
        <v>22.13</v>
      </c>
      <c r="N7" s="14">
        <v>2.13</v>
      </c>
      <c r="O7" s="117">
        <v>2.44</v>
      </c>
    </row>
    <row r="8" spans="1:15" ht="15.75" thickBot="1" x14ac:dyDescent="0.3">
      <c r="A8" s="8">
        <v>14</v>
      </c>
      <c r="B8" s="105" t="s">
        <v>74</v>
      </c>
      <c r="C8" s="14">
        <v>10</v>
      </c>
      <c r="D8" s="14">
        <v>0.1</v>
      </c>
      <c r="E8" s="14">
        <v>7.2</v>
      </c>
      <c r="F8" s="97">
        <v>0.13</v>
      </c>
      <c r="G8" s="85">
        <v>65.72</v>
      </c>
      <c r="H8" s="99"/>
      <c r="I8" s="85"/>
      <c r="J8" s="99">
        <v>40</v>
      </c>
      <c r="K8" s="100"/>
      <c r="L8" s="85">
        <v>2.4</v>
      </c>
      <c r="M8" s="99">
        <v>3</v>
      </c>
      <c r="N8" s="14"/>
      <c r="O8" s="119">
        <v>8.9</v>
      </c>
    </row>
    <row r="9" spans="1:15" ht="15.75" thickBot="1" x14ac:dyDescent="0.3">
      <c r="A9" s="8" t="s">
        <v>73</v>
      </c>
      <c r="B9" s="105" t="s">
        <v>14</v>
      </c>
      <c r="C9" s="103">
        <v>30</v>
      </c>
      <c r="D9" s="14">
        <v>3.16</v>
      </c>
      <c r="E9" s="14">
        <v>0.4</v>
      </c>
      <c r="F9" s="92">
        <v>19.32</v>
      </c>
      <c r="G9" s="102">
        <v>93.52</v>
      </c>
      <c r="H9" s="99">
        <v>0.04</v>
      </c>
      <c r="I9" s="94"/>
      <c r="J9" s="99"/>
      <c r="K9" s="99">
        <v>13.2</v>
      </c>
      <c r="L9" s="94">
        <v>9.1999999999999993</v>
      </c>
      <c r="M9" s="99">
        <v>34.799999999999997</v>
      </c>
      <c r="N9" s="14">
        <v>0.44</v>
      </c>
      <c r="O9" s="119">
        <v>2</v>
      </c>
    </row>
    <row r="10" spans="1:15" ht="15.75" thickBot="1" x14ac:dyDescent="0.3">
      <c r="A10" s="8" t="s">
        <v>73</v>
      </c>
      <c r="B10" s="105" t="s">
        <v>85</v>
      </c>
      <c r="C10" s="14">
        <v>20</v>
      </c>
      <c r="D10" s="14">
        <v>1.7</v>
      </c>
      <c r="E10" s="14">
        <v>2.2599999999999998</v>
      </c>
      <c r="F10" s="14">
        <v>13.94</v>
      </c>
      <c r="G10" s="86">
        <v>82.9</v>
      </c>
      <c r="H10" s="86">
        <v>0.02</v>
      </c>
      <c r="I10" s="86"/>
      <c r="J10" s="86">
        <v>13</v>
      </c>
      <c r="K10" s="86">
        <v>3</v>
      </c>
      <c r="L10" s="86">
        <v>8.1999999999999993</v>
      </c>
      <c r="M10" s="86">
        <v>17.399999999999999</v>
      </c>
      <c r="N10" s="14">
        <v>0.2</v>
      </c>
      <c r="O10" s="117">
        <v>14.86</v>
      </c>
    </row>
    <row r="11" spans="1:15" ht="15.75" thickBot="1" x14ac:dyDescent="0.3">
      <c r="A11" s="8">
        <v>338</v>
      </c>
      <c r="B11" s="105" t="s">
        <v>86</v>
      </c>
      <c r="C11" s="103">
        <v>120</v>
      </c>
      <c r="D11" s="14">
        <v>0.48</v>
      </c>
      <c r="E11" s="14">
        <v>0.36</v>
      </c>
      <c r="F11" s="14">
        <v>12.36</v>
      </c>
      <c r="G11" s="85">
        <v>56.4</v>
      </c>
      <c r="H11" s="26">
        <v>0.02</v>
      </c>
      <c r="I11" s="26">
        <v>6</v>
      </c>
      <c r="J11" s="26"/>
      <c r="K11" s="26">
        <v>14.4</v>
      </c>
      <c r="L11" s="26">
        <v>22.8</v>
      </c>
      <c r="M11" s="26">
        <v>19.2</v>
      </c>
      <c r="N11" s="26">
        <v>2.76</v>
      </c>
      <c r="O11" s="119">
        <v>19.5</v>
      </c>
    </row>
    <row r="12" spans="1:15" ht="16.5" thickBot="1" x14ac:dyDescent="0.3">
      <c r="A12" s="8"/>
      <c r="B12" s="9" t="s">
        <v>15</v>
      </c>
      <c r="C12" s="5"/>
      <c r="D12" s="13">
        <f>SUM(D6:D11)</f>
        <v>11.969999999999999</v>
      </c>
      <c r="E12" s="13">
        <f t="shared" ref="E12:O12" si="0">SUM(E6:E11)</f>
        <v>21.07</v>
      </c>
      <c r="F12" s="13">
        <f t="shared" si="0"/>
        <v>98.17</v>
      </c>
      <c r="G12" s="13">
        <f t="shared" si="0"/>
        <v>632.54</v>
      </c>
      <c r="H12" s="13">
        <f t="shared" si="0"/>
        <v>0.14000000000000001</v>
      </c>
      <c r="I12" s="13">
        <f t="shared" si="0"/>
        <v>7.23</v>
      </c>
      <c r="J12" s="13">
        <f t="shared" si="0"/>
        <v>107.8</v>
      </c>
      <c r="K12" s="13">
        <f t="shared" si="0"/>
        <v>78.790000000000006</v>
      </c>
      <c r="L12" s="13">
        <f t="shared" si="0"/>
        <v>186.86999999999998</v>
      </c>
      <c r="M12" s="13">
        <f t="shared" si="0"/>
        <v>253.97</v>
      </c>
      <c r="N12" s="13">
        <f t="shared" si="0"/>
        <v>6.13</v>
      </c>
      <c r="O12" s="121">
        <f t="shared" si="0"/>
        <v>67</v>
      </c>
    </row>
    <row r="13" spans="1:15" ht="16.5" thickBot="1" x14ac:dyDescent="0.3">
      <c r="A13" s="8"/>
      <c r="B13" s="11" t="s">
        <v>16</v>
      </c>
      <c r="C13" s="5"/>
      <c r="D13" s="5"/>
      <c r="E13" s="5"/>
      <c r="F13" s="5"/>
      <c r="G13" s="7"/>
      <c r="H13" s="7"/>
      <c r="I13" s="7"/>
      <c r="J13" s="7"/>
      <c r="K13" s="7"/>
      <c r="L13" s="7"/>
      <c r="M13" s="7"/>
      <c r="N13" s="11"/>
      <c r="O13" s="115"/>
    </row>
    <row r="14" spans="1:15" ht="15.75" thickBot="1" x14ac:dyDescent="0.3">
      <c r="A14" s="90">
        <v>24</v>
      </c>
      <c r="B14" s="106" t="s">
        <v>84</v>
      </c>
      <c r="C14" s="84">
        <v>100</v>
      </c>
      <c r="D14" s="84">
        <v>0.93</v>
      </c>
      <c r="E14" s="84">
        <v>6.13</v>
      </c>
      <c r="F14" s="84">
        <f>E22</f>
        <v>32.36</v>
      </c>
      <c r="G14" s="84">
        <v>70.41</v>
      </c>
      <c r="H14" s="84">
        <v>0.04</v>
      </c>
      <c r="I14" s="84">
        <v>18.05</v>
      </c>
      <c r="J14" s="84"/>
      <c r="K14" s="84">
        <v>16.66</v>
      </c>
      <c r="L14" s="84">
        <v>24.67</v>
      </c>
      <c r="M14" s="84">
        <v>26.22</v>
      </c>
      <c r="N14" s="83">
        <v>0.73</v>
      </c>
      <c r="O14" s="122">
        <v>14.53</v>
      </c>
    </row>
    <row r="15" spans="1:15" ht="15.75" thickBot="1" x14ac:dyDescent="0.3">
      <c r="A15" s="26">
        <v>309</v>
      </c>
      <c r="B15" s="104" t="s">
        <v>79</v>
      </c>
      <c r="C15" s="83">
        <v>150</v>
      </c>
      <c r="D15" s="83">
        <v>5.0999999999999996</v>
      </c>
      <c r="E15" s="83">
        <v>7.5</v>
      </c>
      <c r="F15" s="83">
        <v>28.5</v>
      </c>
      <c r="G15" s="84">
        <v>201.9</v>
      </c>
      <c r="H15" s="88">
        <v>0.06</v>
      </c>
      <c r="I15" s="88"/>
      <c r="J15" s="88"/>
      <c r="K15" s="88">
        <v>7.5</v>
      </c>
      <c r="L15" s="88">
        <v>12</v>
      </c>
      <c r="M15" s="88">
        <v>34.5</v>
      </c>
      <c r="N15" s="89">
        <v>0.75</v>
      </c>
      <c r="O15" s="123">
        <v>8</v>
      </c>
    </row>
    <row r="16" spans="1:15" ht="15.75" thickBot="1" x14ac:dyDescent="0.3">
      <c r="A16" s="8">
        <v>294</v>
      </c>
      <c r="B16" s="105" t="s">
        <v>94</v>
      </c>
      <c r="C16" s="14">
        <v>70</v>
      </c>
      <c r="D16" s="14">
        <v>12.61</v>
      </c>
      <c r="E16" s="14">
        <v>11.73</v>
      </c>
      <c r="F16" s="14">
        <v>11.4</v>
      </c>
      <c r="G16" s="86">
        <v>200.2</v>
      </c>
      <c r="H16" s="99">
        <v>0.14000000000000001</v>
      </c>
      <c r="I16" s="86">
        <v>0.63</v>
      </c>
      <c r="J16" s="86">
        <v>37.659999999999997</v>
      </c>
      <c r="K16" s="86">
        <v>15.54</v>
      </c>
      <c r="L16" s="86">
        <v>41.85</v>
      </c>
      <c r="M16" s="86">
        <v>56</v>
      </c>
      <c r="N16" s="14">
        <v>2.5299999999999998</v>
      </c>
      <c r="O16" s="122">
        <v>17.649999999999999</v>
      </c>
    </row>
    <row r="17" spans="1:15" ht="15.75" thickBot="1" x14ac:dyDescent="0.3">
      <c r="A17" s="8">
        <v>383</v>
      </c>
      <c r="B17" s="107" t="s">
        <v>95</v>
      </c>
      <c r="C17" s="14">
        <v>200</v>
      </c>
      <c r="D17" s="14">
        <v>3.67</v>
      </c>
      <c r="E17" s="14">
        <v>2.6</v>
      </c>
      <c r="F17" s="14">
        <v>25.09</v>
      </c>
      <c r="G17" s="86">
        <v>138.4</v>
      </c>
      <c r="H17" s="86">
        <v>0.03</v>
      </c>
      <c r="I17" s="86">
        <v>0.38</v>
      </c>
      <c r="J17" s="86">
        <v>9.5</v>
      </c>
      <c r="K17" s="86">
        <v>18</v>
      </c>
      <c r="L17" s="86">
        <v>127.99</v>
      </c>
      <c r="M17" s="86">
        <v>117.86</v>
      </c>
      <c r="N17" s="14">
        <v>0.64</v>
      </c>
      <c r="O17" s="122">
        <v>11.38</v>
      </c>
    </row>
    <row r="18" spans="1:15" ht="15.75" thickBot="1" x14ac:dyDescent="0.3">
      <c r="A18" s="8" t="s">
        <v>73</v>
      </c>
      <c r="B18" s="107" t="s">
        <v>14</v>
      </c>
      <c r="C18" s="14">
        <v>30</v>
      </c>
      <c r="D18" s="14">
        <v>3.16</v>
      </c>
      <c r="E18" s="14">
        <v>0.4</v>
      </c>
      <c r="F18" s="97">
        <v>19.32</v>
      </c>
      <c r="G18" s="86">
        <v>93.52</v>
      </c>
      <c r="H18" s="86">
        <v>0.04</v>
      </c>
      <c r="I18" s="86"/>
      <c r="J18" s="86"/>
      <c r="K18" s="86">
        <v>13.2</v>
      </c>
      <c r="L18" s="86">
        <v>9.1999999999999993</v>
      </c>
      <c r="M18" s="86">
        <v>34.799999999999997</v>
      </c>
      <c r="N18" s="14">
        <v>0.44</v>
      </c>
      <c r="O18" s="123">
        <v>2</v>
      </c>
    </row>
    <row r="19" spans="1:15" ht="15.75" thickBot="1" x14ac:dyDescent="0.3">
      <c r="A19" s="8" t="s">
        <v>73</v>
      </c>
      <c r="B19" s="107" t="s">
        <v>85</v>
      </c>
      <c r="C19" s="14">
        <v>30</v>
      </c>
      <c r="D19" s="14">
        <v>1.7</v>
      </c>
      <c r="E19" s="85">
        <v>2.2599999999999998</v>
      </c>
      <c r="F19" s="99">
        <v>13.94</v>
      </c>
      <c r="G19" s="86">
        <v>82.9</v>
      </c>
      <c r="H19" s="86">
        <v>0.02</v>
      </c>
      <c r="I19" s="86"/>
      <c r="J19" s="86">
        <v>13</v>
      </c>
      <c r="K19" s="86">
        <v>3</v>
      </c>
      <c r="L19" s="86">
        <v>8.1999999999999993</v>
      </c>
      <c r="M19" s="86">
        <v>17.399999999999999</v>
      </c>
      <c r="N19" s="14">
        <v>0.2</v>
      </c>
      <c r="O19" s="122">
        <v>12.44</v>
      </c>
    </row>
    <row r="20" spans="1:15" ht="15.75" thickBot="1" x14ac:dyDescent="0.3">
      <c r="A20" s="8" t="s">
        <v>73</v>
      </c>
      <c r="B20" s="107" t="s">
        <v>93</v>
      </c>
      <c r="C20" s="14">
        <v>40</v>
      </c>
      <c r="D20" s="14">
        <v>7.5</v>
      </c>
      <c r="E20" s="85">
        <v>4</v>
      </c>
      <c r="F20" s="99">
        <v>5.75</v>
      </c>
      <c r="G20" s="86">
        <v>89</v>
      </c>
      <c r="H20" s="86">
        <v>0.02</v>
      </c>
      <c r="I20" s="86">
        <v>0.25</v>
      </c>
      <c r="J20" s="86">
        <v>20</v>
      </c>
      <c r="K20" s="86">
        <v>10.5</v>
      </c>
      <c r="L20" s="86">
        <v>74</v>
      </c>
      <c r="M20" s="86">
        <v>99</v>
      </c>
      <c r="N20" s="14">
        <v>0.2</v>
      </c>
      <c r="O20" s="123">
        <v>26</v>
      </c>
    </row>
    <row r="21" spans="1:15" ht="16.5" thickBot="1" x14ac:dyDescent="0.3">
      <c r="A21" s="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22"/>
    </row>
    <row r="22" spans="1:15" ht="16.5" thickBot="1" x14ac:dyDescent="0.3">
      <c r="A22" s="3"/>
      <c r="B22" s="9" t="s">
        <v>15</v>
      </c>
      <c r="C22" s="5"/>
      <c r="D22" s="2">
        <f>D14+D15+D16+D17+D18+D20</f>
        <v>32.97</v>
      </c>
      <c r="E22" s="2">
        <f>E14+E15+E16+E17+E18+E20</f>
        <v>32.36</v>
      </c>
      <c r="F22" s="2">
        <f t="shared" ref="F22:N22" si="1">F14+F15+F16+F17+F18+F20</f>
        <v>122.42000000000002</v>
      </c>
      <c r="G22" s="2">
        <f t="shared" si="1"/>
        <v>793.43</v>
      </c>
      <c r="H22" s="2">
        <f t="shared" si="1"/>
        <v>0.33</v>
      </c>
      <c r="I22" s="2">
        <f t="shared" si="1"/>
        <v>19.309999999999999</v>
      </c>
      <c r="J22" s="2">
        <f t="shared" si="1"/>
        <v>67.16</v>
      </c>
      <c r="K22" s="2">
        <f t="shared" si="1"/>
        <v>81.400000000000006</v>
      </c>
      <c r="L22" s="2">
        <f t="shared" si="1"/>
        <v>289.70999999999998</v>
      </c>
      <c r="M22" s="2">
        <f t="shared" si="1"/>
        <v>368.38</v>
      </c>
      <c r="N22" s="2">
        <f t="shared" si="1"/>
        <v>5.29</v>
      </c>
      <c r="O22" s="120">
        <f>O20+O19+O18++O17+++++++++++++++O16+O15+O14</f>
        <v>92</v>
      </c>
    </row>
    <row r="23" spans="1:15" ht="16.5" thickBot="1" x14ac:dyDescent="0.3">
      <c r="A23" s="3"/>
      <c r="B23" s="12" t="s">
        <v>18</v>
      </c>
      <c r="C23" s="5"/>
      <c r="D23" s="2">
        <f t="shared" ref="D23:O23" si="2">D22+D12</f>
        <v>44.94</v>
      </c>
      <c r="E23" s="2">
        <f t="shared" si="2"/>
        <v>53.43</v>
      </c>
      <c r="F23" s="2">
        <f t="shared" si="2"/>
        <v>220.59000000000003</v>
      </c>
      <c r="G23" s="2">
        <f t="shared" si="2"/>
        <v>1425.9699999999998</v>
      </c>
      <c r="H23" s="2">
        <f t="shared" si="2"/>
        <v>0.47000000000000003</v>
      </c>
      <c r="I23" s="2">
        <f t="shared" si="2"/>
        <v>26.54</v>
      </c>
      <c r="J23" s="2">
        <f t="shared" si="2"/>
        <v>174.95999999999998</v>
      </c>
      <c r="K23" s="2">
        <f t="shared" si="2"/>
        <v>160.19</v>
      </c>
      <c r="L23" s="2">
        <f t="shared" si="2"/>
        <v>476.57999999999993</v>
      </c>
      <c r="M23" s="2">
        <f t="shared" si="2"/>
        <v>622.35</v>
      </c>
      <c r="N23" s="2">
        <f t="shared" si="2"/>
        <v>11.42</v>
      </c>
      <c r="O23" s="120">
        <f t="shared" si="2"/>
        <v>159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3"/>
  <sheetViews>
    <sheetView zoomScale="90" zoomScaleNormal="90" workbookViewId="0">
      <pane xSplit="2" topLeftCell="C1" activePane="topRight" state="frozen"/>
      <selection pane="topRight" activeCell="O9" sqref="O9"/>
    </sheetView>
  </sheetViews>
  <sheetFormatPr defaultRowHeight="15" x14ac:dyDescent="0.25"/>
  <cols>
    <col min="2" max="2" width="33.42578125" customWidth="1"/>
    <col min="3" max="3" width="13.5703125" customWidth="1"/>
    <col min="6" max="6" width="12.85546875" customWidth="1"/>
    <col min="7" max="7" width="17.7109375" customWidth="1"/>
  </cols>
  <sheetData>
    <row r="1" spans="1:15" x14ac:dyDescent="0.25">
      <c r="B1" s="22" t="s">
        <v>69</v>
      </c>
    </row>
    <row r="2" spans="1:15" ht="15.75" thickBot="1" x14ac:dyDescent="0.3">
      <c r="B2" s="22" t="s">
        <v>25</v>
      </c>
    </row>
    <row r="3" spans="1:15" ht="32.25" customHeight="1" thickBot="1" x14ac:dyDescent="0.3">
      <c r="A3" s="161" t="s">
        <v>23</v>
      </c>
      <c r="B3" s="161" t="s">
        <v>0</v>
      </c>
      <c r="C3" s="161" t="s">
        <v>27</v>
      </c>
      <c r="D3" s="163" t="s">
        <v>1</v>
      </c>
      <c r="E3" s="164"/>
      <c r="F3" s="165"/>
      <c r="G3" s="19" t="s">
        <v>2</v>
      </c>
      <c r="H3" s="158" t="s">
        <v>4</v>
      </c>
      <c r="I3" s="159"/>
      <c r="J3" s="160"/>
      <c r="K3" s="158" t="s">
        <v>5</v>
      </c>
      <c r="L3" s="159"/>
      <c r="M3" s="159"/>
      <c r="N3" s="159"/>
      <c r="O3" s="118" t="s">
        <v>111</v>
      </c>
    </row>
    <row r="4" spans="1:15" ht="16.5" thickBot="1" x14ac:dyDescent="0.3">
      <c r="A4" s="162"/>
      <c r="B4" s="162"/>
      <c r="C4" s="162"/>
      <c r="D4" s="23" t="s">
        <v>20</v>
      </c>
      <c r="E4" s="23" t="s">
        <v>21</v>
      </c>
      <c r="F4" s="23" t="s">
        <v>22</v>
      </c>
      <c r="G4" s="24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16" t="s">
        <v>12</v>
      </c>
      <c r="O4" s="115"/>
    </row>
    <row r="5" spans="1:15" ht="16.5" thickBot="1" x14ac:dyDescent="0.3">
      <c r="A5" s="3"/>
      <c r="B5" s="7" t="s">
        <v>13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115"/>
    </row>
    <row r="6" spans="1:15" ht="15.75" thickBot="1" x14ac:dyDescent="0.3">
      <c r="A6" s="26">
        <v>181</v>
      </c>
      <c r="B6" s="104" t="s">
        <v>102</v>
      </c>
      <c r="C6" s="83">
        <v>200</v>
      </c>
      <c r="D6" s="83">
        <v>6.02</v>
      </c>
      <c r="E6" s="83">
        <v>4.05</v>
      </c>
      <c r="F6" s="83">
        <v>33.369999999999997</v>
      </c>
      <c r="G6" s="84">
        <v>194.01</v>
      </c>
      <c r="H6" s="88">
        <v>0.04</v>
      </c>
      <c r="I6" s="88">
        <v>0.36</v>
      </c>
      <c r="J6" s="88">
        <v>32.700000000000003</v>
      </c>
      <c r="K6" s="88">
        <v>17.059999999999999</v>
      </c>
      <c r="L6" s="88">
        <v>132.63999999999999</v>
      </c>
      <c r="M6" s="88">
        <v>109.74</v>
      </c>
      <c r="N6" s="88">
        <v>0.26</v>
      </c>
      <c r="O6" s="123">
        <v>17</v>
      </c>
    </row>
    <row r="7" spans="1:15" ht="15.75" thickBot="1" x14ac:dyDescent="0.3">
      <c r="A7" s="8">
        <v>376</v>
      </c>
      <c r="B7" s="105" t="s">
        <v>17</v>
      </c>
      <c r="C7" s="91">
        <v>200</v>
      </c>
      <c r="D7" s="14">
        <v>0.53</v>
      </c>
      <c r="E7" s="14"/>
      <c r="F7" s="92">
        <v>9.4700000000000006</v>
      </c>
      <c r="G7" s="102">
        <v>40</v>
      </c>
      <c r="H7" s="99"/>
      <c r="I7" s="94">
        <v>0.27</v>
      </c>
      <c r="J7" s="99"/>
      <c r="K7" s="94">
        <v>11.73</v>
      </c>
      <c r="L7" s="99">
        <v>13.6</v>
      </c>
      <c r="M7" s="93">
        <v>22.13</v>
      </c>
      <c r="N7" s="14">
        <v>2.13</v>
      </c>
      <c r="O7" s="122">
        <v>2.44</v>
      </c>
    </row>
    <row r="8" spans="1:15" ht="15.75" thickBot="1" x14ac:dyDescent="0.3">
      <c r="A8" s="8">
        <v>14</v>
      </c>
      <c r="B8" s="105" t="s">
        <v>74</v>
      </c>
      <c r="C8" s="14">
        <v>10</v>
      </c>
      <c r="D8" s="14">
        <v>0.1</v>
      </c>
      <c r="E8" s="14">
        <v>7.2</v>
      </c>
      <c r="F8" s="14">
        <v>0.13</v>
      </c>
      <c r="G8" s="86">
        <v>65.72</v>
      </c>
      <c r="H8" s="86"/>
      <c r="I8" s="86"/>
      <c r="J8" s="86">
        <v>40</v>
      </c>
      <c r="K8" s="86"/>
      <c r="L8" s="86">
        <v>2.4</v>
      </c>
      <c r="M8" s="86">
        <v>3</v>
      </c>
      <c r="N8" s="14"/>
      <c r="O8" s="123">
        <v>8.9</v>
      </c>
    </row>
    <row r="9" spans="1:15" ht="15.75" thickBot="1" x14ac:dyDescent="0.3">
      <c r="A9" s="8" t="s">
        <v>73</v>
      </c>
      <c r="B9" s="105" t="s">
        <v>14</v>
      </c>
      <c r="C9" s="14">
        <v>30</v>
      </c>
      <c r="D9" s="14">
        <v>3.16</v>
      </c>
      <c r="E9" s="14">
        <v>0.4</v>
      </c>
      <c r="F9" s="14">
        <v>19.32</v>
      </c>
      <c r="G9" s="86">
        <v>93.52</v>
      </c>
      <c r="H9" s="86">
        <v>0.04</v>
      </c>
      <c r="I9" s="86"/>
      <c r="J9" s="86"/>
      <c r="K9" s="86">
        <v>13.2</v>
      </c>
      <c r="L9" s="86">
        <v>9.1999999999999993</v>
      </c>
      <c r="M9" s="86">
        <v>34.799999999999997</v>
      </c>
      <c r="N9" s="124">
        <v>0.44</v>
      </c>
      <c r="O9" s="123">
        <v>2</v>
      </c>
    </row>
    <row r="10" spans="1:15" ht="15.75" thickBot="1" x14ac:dyDescent="0.3">
      <c r="A10" s="8" t="s">
        <v>73</v>
      </c>
      <c r="B10" s="105" t="s">
        <v>75</v>
      </c>
      <c r="C10" s="14">
        <v>100</v>
      </c>
      <c r="D10" s="14">
        <v>5.13</v>
      </c>
      <c r="E10" s="14">
        <v>1.88</v>
      </c>
      <c r="F10" s="14">
        <v>7.38</v>
      </c>
      <c r="G10" s="85">
        <v>66.88</v>
      </c>
      <c r="H10" s="26">
        <v>0.04</v>
      </c>
      <c r="I10" s="26">
        <v>0.75</v>
      </c>
      <c r="J10" s="26">
        <v>12.5</v>
      </c>
      <c r="K10" s="26">
        <v>18.75</v>
      </c>
      <c r="L10" s="26">
        <v>155</v>
      </c>
      <c r="M10" s="26">
        <v>118.75</v>
      </c>
      <c r="N10" s="125">
        <v>0.13</v>
      </c>
      <c r="O10" s="123">
        <v>29</v>
      </c>
    </row>
    <row r="11" spans="1:15" ht="15.75" thickBot="1" x14ac:dyDescent="0.3">
      <c r="A11" s="8" t="s">
        <v>73</v>
      </c>
      <c r="B11" s="105" t="s">
        <v>85</v>
      </c>
      <c r="C11" s="14">
        <v>20</v>
      </c>
      <c r="D11" s="14">
        <v>1.7</v>
      </c>
      <c r="E11" s="14">
        <v>2.2599999999999998</v>
      </c>
      <c r="F11" s="14">
        <v>13.94</v>
      </c>
      <c r="G11" s="86">
        <v>82.9</v>
      </c>
      <c r="H11" s="86">
        <v>0.02</v>
      </c>
      <c r="I11" s="95"/>
      <c r="J11" s="86">
        <v>13</v>
      </c>
      <c r="K11" s="86">
        <v>3</v>
      </c>
      <c r="L11" s="86">
        <v>8.1999999999999993</v>
      </c>
      <c r="M11" s="86">
        <v>17.399999999999999</v>
      </c>
      <c r="N11" s="14">
        <v>0.2</v>
      </c>
      <c r="O11" s="122">
        <v>7.66</v>
      </c>
    </row>
    <row r="12" spans="1:15" ht="16.5" thickBot="1" x14ac:dyDescent="0.3">
      <c r="A12" s="8"/>
      <c r="B12" s="9" t="s">
        <v>15</v>
      </c>
      <c r="C12" s="5"/>
      <c r="D12" s="10">
        <f>SUM(D6:D11)</f>
        <v>16.639999999999997</v>
      </c>
      <c r="E12" s="10">
        <f t="shared" ref="E12:O12" si="0">SUM(E6:E11)</f>
        <v>15.790000000000001</v>
      </c>
      <c r="F12" s="10">
        <f t="shared" si="0"/>
        <v>83.61</v>
      </c>
      <c r="G12" s="10">
        <f t="shared" si="0"/>
        <v>543.03</v>
      </c>
      <c r="H12" s="10">
        <f t="shared" si="0"/>
        <v>0.13999999999999999</v>
      </c>
      <c r="I12" s="10">
        <f t="shared" si="0"/>
        <v>1.38</v>
      </c>
      <c r="J12" s="10">
        <f t="shared" si="0"/>
        <v>98.2</v>
      </c>
      <c r="K12" s="10">
        <f t="shared" si="0"/>
        <v>63.739999999999995</v>
      </c>
      <c r="L12" s="10">
        <f t="shared" si="0"/>
        <v>321.03999999999996</v>
      </c>
      <c r="M12" s="10">
        <f t="shared" si="0"/>
        <v>305.82</v>
      </c>
      <c r="N12" s="10">
        <f t="shared" si="0"/>
        <v>3.1599999999999997</v>
      </c>
      <c r="O12" s="126">
        <f t="shared" si="0"/>
        <v>67</v>
      </c>
    </row>
    <row r="13" spans="1:15" ht="16.5" thickBot="1" x14ac:dyDescent="0.3">
      <c r="A13" s="8"/>
      <c r="B13" s="11" t="s">
        <v>19</v>
      </c>
      <c r="C13" s="5"/>
      <c r="D13" s="2"/>
      <c r="E13" s="2"/>
      <c r="F13" s="2"/>
      <c r="G13" s="1"/>
      <c r="H13" s="29"/>
      <c r="I13" s="29"/>
      <c r="J13" s="29"/>
      <c r="K13" s="29"/>
      <c r="L13" s="29"/>
      <c r="M13" s="29"/>
      <c r="N13" s="30"/>
      <c r="O13" s="115"/>
    </row>
    <row r="14" spans="1:15" ht="15.75" thickBot="1" x14ac:dyDescent="0.3">
      <c r="A14" s="8">
        <v>59</v>
      </c>
      <c r="B14" s="95" t="s">
        <v>103</v>
      </c>
      <c r="C14" s="98">
        <v>100</v>
      </c>
      <c r="D14" s="86">
        <v>0.86</v>
      </c>
      <c r="E14" s="98">
        <v>5.22</v>
      </c>
      <c r="F14" s="86">
        <v>7.87</v>
      </c>
      <c r="G14" s="98">
        <v>104.3</v>
      </c>
      <c r="H14" s="86">
        <v>0.05</v>
      </c>
      <c r="I14" s="86">
        <v>6.95</v>
      </c>
      <c r="J14" s="86"/>
      <c r="K14" s="86">
        <v>24</v>
      </c>
      <c r="L14" s="86">
        <v>21.19</v>
      </c>
      <c r="M14" s="86">
        <v>33.979999999999997</v>
      </c>
      <c r="N14" s="14">
        <v>1.32</v>
      </c>
      <c r="O14" s="117">
        <v>10.19</v>
      </c>
    </row>
    <row r="15" spans="1:15" ht="15.75" thickBot="1" x14ac:dyDescent="0.3">
      <c r="A15" s="8">
        <v>321</v>
      </c>
      <c r="B15" s="114" t="s">
        <v>108</v>
      </c>
      <c r="C15" s="99">
        <v>150</v>
      </c>
      <c r="D15" s="85">
        <v>4.3499999999999996</v>
      </c>
      <c r="E15" s="99">
        <v>12</v>
      </c>
      <c r="F15" s="85">
        <v>33.21</v>
      </c>
      <c r="G15" s="99">
        <v>258.24</v>
      </c>
      <c r="H15" s="86">
        <v>0.06</v>
      </c>
      <c r="I15" s="86">
        <v>32.4</v>
      </c>
      <c r="J15" s="86"/>
      <c r="K15" s="86">
        <v>42.9</v>
      </c>
      <c r="L15" s="86">
        <v>113.7</v>
      </c>
      <c r="M15" s="86">
        <v>89.25</v>
      </c>
      <c r="N15" s="14">
        <v>4.46</v>
      </c>
      <c r="O15" s="117">
        <v>14.07</v>
      </c>
    </row>
    <row r="16" spans="1:15" ht="15.75" thickBot="1" x14ac:dyDescent="0.3">
      <c r="A16" s="8">
        <v>293</v>
      </c>
      <c r="B16" s="114" t="s">
        <v>109</v>
      </c>
      <c r="C16" s="99">
        <v>60</v>
      </c>
      <c r="D16" s="85">
        <v>13.3</v>
      </c>
      <c r="E16" s="99">
        <v>15.4</v>
      </c>
      <c r="F16" s="85">
        <v>0.05</v>
      </c>
      <c r="G16" s="99">
        <v>193.2</v>
      </c>
      <c r="H16" s="86">
        <v>0.04</v>
      </c>
      <c r="I16" s="86">
        <v>0.77</v>
      </c>
      <c r="J16" s="86">
        <v>55.08</v>
      </c>
      <c r="K16" s="86">
        <v>14.05</v>
      </c>
      <c r="L16" s="86">
        <v>26.2</v>
      </c>
      <c r="M16" s="86">
        <v>131.63999999999999</v>
      </c>
      <c r="N16" s="14">
        <v>1.08</v>
      </c>
      <c r="O16" s="119">
        <v>14.4</v>
      </c>
    </row>
    <row r="17" spans="1:15" ht="15.75" thickBot="1" x14ac:dyDescent="0.3">
      <c r="A17" s="8">
        <v>15</v>
      </c>
      <c r="B17" s="114" t="s">
        <v>100</v>
      </c>
      <c r="C17" s="99">
        <v>20</v>
      </c>
      <c r="D17" s="85">
        <v>4.6399999999999997</v>
      </c>
      <c r="E17" s="99">
        <v>5.9</v>
      </c>
      <c r="F17" s="85"/>
      <c r="G17" s="99">
        <v>71.66</v>
      </c>
      <c r="H17" s="86">
        <v>0.01</v>
      </c>
      <c r="I17" s="86">
        <v>0.14000000000000001</v>
      </c>
      <c r="J17" s="86">
        <v>52</v>
      </c>
      <c r="K17" s="86">
        <v>7</v>
      </c>
      <c r="L17" s="86">
        <v>176</v>
      </c>
      <c r="M17" s="86">
        <v>100</v>
      </c>
      <c r="N17" s="14">
        <v>0.2</v>
      </c>
      <c r="O17" s="119">
        <v>12.6</v>
      </c>
    </row>
    <row r="18" spans="1:15" ht="15.75" thickBot="1" x14ac:dyDescent="0.3">
      <c r="A18" s="8">
        <v>349</v>
      </c>
      <c r="B18" s="105" t="s">
        <v>110</v>
      </c>
      <c r="C18" s="91">
        <v>200</v>
      </c>
      <c r="D18" s="14">
        <v>1.1599999999999999</v>
      </c>
      <c r="E18" s="14">
        <v>0.3</v>
      </c>
      <c r="F18" s="14">
        <v>47.26</v>
      </c>
      <c r="G18" s="86">
        <v>196.38</v>
      </c>
      <c r="H18" s="86">
        <v>0.02</v>
      </c>
      <c r="I18" s="86">
        <v>0.8</v>
      </c>
      <c r="J18" s="86"/>
      <c r="K18" s="86">
        <v>33</v>
      </c>
      <c r="L18" s="86">
        <v>5.84</v>
      </c>
      <c r="M18" s="86">
        <v>46</v>
      </c>
      <c r="N18" s="14">
        <v>0.96</v>
      </c>
      <c r="O18" s="117">
        <v>4.76</v>
      </c>
    </row>
    <row r="19" spans="1:15" ht="15.75" thickBot="1" x14ac:dyDescent="0.3">
      <c r="A19" s="8" t="s">
        <v>73</v>
      </c>
      <c r="B19" s="105" t="s">
        <v>14</v>
      </c>
      <c r="C19" s="14">
        <v>30</v>
      </c>
      <c r="D19" s="14">
        <v>3.16</v>
      </c>
      <c r="E19" s="14">
        <v>0.4</v>
      </c>
      <c r="F19" s="14">
        <v>19.32</v>
      </c>
      <c r="G19" s="98">
        <v>93.52</v>
      </c>
      <c r="H19" s="86">
        <v>0.04</v>
      </c>
      <c r="I19" s="86"/>
      <c r="J19" s="86"/>
      <c r="K19" s="86">
        <v>13.2</v>
      </c>
      <c r="L19" s="86">
        <v>9.1999999999999993</v>
      </c>
      <c r="M19" s="86">
        <v>34.799999999999997</v>
      </c>
      <c r="N19" s="14">
        <v>0.44</v>
      </c>
      <c r="O19" s="119">
        <v>2</v>
      </c>
    </row>
    <row r="20" spans="1:15" ht="15.75" thickBot="1" x14ac:dyDescent="0.3">
      <c r="A20" s="8">
        <v>338</v>
      </c>
      <c r="B20" s="105" t="s">
        <v>86</v>
      </c>
      <c r="C20" s="14">
        <v>120</v>
      </c>
      <c r="D20" s="14">
        <v>0.48</v>
      </c>
      <c r="E20" s="14">
        <v>0.36</v>
      </c>
      <c r="F20" s="85">
        <v>12.36</v>
      </c>
      <c r="G20" s="99">
        <v>56.4</v>
      </c>
      <c r="H20" s="83">
        <v>0.02</v>
      </c>
      <c r="I20" s="26">
        <v>6</v>
      </c>
      <c r="J20" s="26"/>
      <c r="K20" s="26">
        <v>14.4</v>
      </c>
      <c r="L20" s="26">
        <v>22.8</v>
      </c>
      <c r="M20" s="26">
        <v>19.2</v>
      </c>
      <c r="N20" s="26">
        <v>2.76</v>
      </c>
      <c r="O20" s="119">
        <v>34</v>
      </c>
    </row>
    <row r="21" spans="1:15" ht="16.5" thickBot="1" x14ac:dyDescent="0.3">
      <c r="A21" s="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15"/>
    </row>
    <row r="22" spans="1:15" ht="16.5" thickBot="1" x14ac:dyDescent="0.3">
      <c r="A22" s="8"/>
      <c r="B22" s="9" t="s">
        <v>15</v>
      </c>
      <c r="C22" s="11"/>
      <c r="D22" s="2">
        <f>D14+D15+D16+D17+D18+D19+D20</f>
        <v>27.950000000000003</v>
      </c>
      <c r="E22" s="2">
        <f t="shared" ref="E22:N22" si="1">E14+E15+E16+E17+E18+E19+E20</f>
        <v>39.579999999999991</v>
      </c>
      <c r="F22" s="2">
        <f t="shared" si="1"/>
        <v>120.06999999999998</v>
      </c>
      <c r="G22" s="2">
        <f t="shared" si="1"/>
        <v>973.69999999999993</v>
      </c>
      <c r="H22" s="2">
        <f t="shared" si="1"/>
        <v>0.24</v>
      </c>
      <c r="I22" s="2">
        <f t="shared" si="1"/>
        <v>47.06</v>
      </c>
      <c r="J22" s="2">
        <f t="shared" si="1"/>
        <v>107.08</v>
      </c>
      <c r="K22" s="2">
        <f t="shared" si="1"/>
        <v>148.55000000000001</v>
      </c>
      <c r="L22" s="2">
        <f t="shared" si="1"/>
        <v>374.93</v>
      </c>
      <c r="M22" s="2">
        <f t="shared" si="1"/>
        <v>454.87</v>
      </c>
      <c r="N22" s="2">
        <f t="shared" si="1"/>
        <v>11.219999999999999</v>
      </c>
      <c r="O22" s="2">
        <f>O14+O15+O16+O17+O18+O19+O20</f>
        <v>92.02</v>
      </c>
    </row>
    <row r="23" spans="1:15" ht="16.5" thickBot="1" x14ac:dyDescent="0.3">
      <c r="A23" s="8"/>
      <c r="B23" s="12" t="s">
        <v>18</v>
      </c>
      <c r="C23" s="11"/>
      <c r="D23" s="2">
        <f t="shared" ref="D23:O23" si="2">D22+D12</f>
        <v>44.59</v>
      </c>
      <c r="E23" s="2">
        <f t="shared" si="2"/>
        <v>55.36999999999999</v>
      </c>
      <c r="F23" s="2">
        <f t="shared" si="2"/>
        <v>203.67999999999998</v>
      </c>
      <c r="G23" s="2">
        <f t="shared" si="2"/>
        <v>1516.73</v>
      </c>
      <c r="H23" s="2">
        <f t="shared" si="2"/>
        <v>0.38</v>
      </c>
      <c r="I23" s="2">
        <f t="shared" si="2"/>
        <v>48.440000000000005</v>
      </c>
      <c r="J23" s="2">
        <f t="shared" si="2"/>
        <v>205.28</v>
      </c>
      <c r="K23" s="2">
        <f t="shared" si="2"/>
        <v>212.29000000000002</v>
      </c>
      <c r="L23" s="2">
        <f t="shared" si="2"/>
        <v>695.97</v>
      </c>
      <c r="M23" s="2">
        <f t="shared" si="2"/>
        <v>760.69</v>
      </c>
      <c r="N23" s="2">
        <f t="shared" si="2"/>
        <v>14.379999999999999</v>
      </c>
      <c r="O23" s="2">
        <f t="shared" si="2"/>
        <v>159.01999999999998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7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G25"/>
  <sheetViews>
    <sheetView workbookViewId="0">
      <selection activeCell="A10" sqref="A10"/>
    </sheetView>
  </sheetViews>
  <sheetFormatPr defaultRowHeight="15" x14ac:dyDescent="0.25"/>
  <cols>
    <col min="1" max="1" width="41.7109375" customWidth="1"/>
    <col min="4" max="4" width="11" customWidth="1"/>
    <col min="5" max="5" width="14.7109375" customWidth="1"/>
  </cols>
  <sheetData>
    <row r="2" spans="1:7" x14ac:dyDescent="0.25">
      <c r="A2" s="82" t="s">
        <v>67</v>
      </c>
    </row>
    <row r="3" spans="1:7" ht="15.75" thickBot="1" x14ac:dyDescent="0.3">
      <c r="A3" s="22" t="s">
        <v>68</v>
      </c>
    </row>
    <row r="4" spans="1:7" ht="34.5" customHeight="1" x14ac:dyDescent="0.25">
      <c r="A4" s="166" t="s">
        <v>33</v>
      </c>
      <c r="B4" s="168" t="s">
        <v>34</v>
      </c>
      <c r="C4" s="169"/>
      <c r="D4" s="170"/>
      <c r="E4" s="32" t="s">
        <v>2</v>
      </c>
      <c r="F4" s="33"/>
    </row>
    <row r="5" spans="1:7" ht="15.75" thickBot="1" x14ac:dyDescent="0.3">
      <c r="A5" s="167"/>
      <c r="B5" s="34" t="s">
        <v>35</v>
      </c>
      <c r="C5" s="34" t="s">
        <v>36</v>
      </c>
      <c r="D5" s="34" t="s">
        <v>37</v>
      </c>
      <c r="E5" s="35"/>
      <c r="F5" s="33"/>
    </row>
    <row r="6" spans="1:7" ht="15.75" thickBot="1" x14ac:dyDescent="0.3">
      <c r="A6" s="36" t="s">
        <v>38</v>
      </c>
      <c r="B6" s="37">
        <f>'1'!D12+'2'!D12+'3'!D12+'4'!D12+'5'!D13+'6'!D13+'7'!D9+'8'!D11+'9'!D10+'10'!D12</f>
        <v>97.37</v>
      </c>
      <c r="C6" s="37">
        <f>'1'!E12+'2'!E12+'3'!E12+'4'!E12+'5'!E13+'6'!E13+'7'!E9+'8'!E11+'9'!E10+'10'!E12</f>
        <v>121.03000000000002</v>
      </c>
      <c r="D6" s="37">
        <f>'1'!F12+'2'!F12+'3'!F12+'4'!F12+'5'!F13+'6'!F13+'7'!F9+'8'!F11+'9'!F10+'10'!F12</f>
        <v>531.17999999999995</v>
      </c>
      <c r="E6" s="37">
        <f>'1'!G12+'2'!G12+'3'!G12+'4'!G12+'5'!G13+'6'!G13+'7'!G9+'8'!G11+'9'!G10+'10'!G12</f>
        <v>3578.3499999999995</v>
      </c>
      <c r="F6" s="38">
        <v>0.25</v>
      </c>
      <c r="G6" s="39" t="s">
        <v>39</v>
      </c>
    </row>
    <row r="7" spans="1:7" ht="15.75" thickBot="1" x14ac:dyDescent="0.3">
      <c r="A7" s="36" t="s">
        <v>40</v>
      </c>
      <c r="B7" s="37">
        <f>B6/10</f>
        <v>9.7370000000000001</v>
      </c>
      <c r="C7" s="37">
        <f>C6/10</f>
        <v>12.103000000000002</v>
      </c>
      <c r="D7" s="37">
        <f>D6/10</f>
        <v>53.117999999999995</v>
      </c>
      <c r="E7" s="37">
        <f>E6/10</f>
        <v>357.83499999999992</v>
      </c>
      <c r="F7" s="40">
        <f>E7*60/E11</f>
        <v>21.883099741419816</v>
      </c>
      <c r="G7" s="31" t="s">
        <v>41</v>
      </c>
    </row>
    <row r="8" spans="1:7" ht="16.5" thickBot="1" x14ac:dyDescent="0.3">
      <c r="A8" s="41" t="s">
        <v>42</v>
      </c>
      <c r="B8" s="37">
        <f>'1'!D21+'2'!D22+'3'!D22+'4'!D21+'5'!D22+'6'!D21+'7'!D17+'8'!D19+'9'!D21+'10'!D22</f>
        <v>215.74</v>
      </c>
      <c r="C8" s="37">
        <f>'1'!E21+'2'!E22+'3'!E22+'4'!E21+'5'!E22+'6'!E21+'7'!E17+'8'!E19+'9'!E21+'10'!E22</f>
        <v>224.01999999999995</v>
      </c>
      <c r="D8" s="37">
        <f>'1'!F21+'2'!F22+'3'!F22+'4'!F21+'5'!F22+'6'!F21+'7'!F17+'8'!F19+'9'!F21+'10'!F22</f>
        <v>839.13000000000011</v>
      </c>
      <c r="E8" s="37">
        <f>'1'!G21+'2'!G22+'3'!G22+'4'!G21+'5'!G22+'6'!G21+'7'!G17+'8'!G19+'9'!G21+'10'!G22</f>
        <v>6232.9199999999983</v>
      </c>
      <c r="F8" s="42">
        <v>0.35</v>
      </c>
      <c r="G8" s="39" t="s">
        <v>43</v>
      </c>
    </row>
    <row r="9" spans="1:7" ht="15.75" thickBot="1" x14ac:dyDescent="0.3">
      <c r="A9" s="36" t="s">
        <v>44</v>
      </c>
      <c r="B9" s="37">
        <f>B8/10</f>
        <v>21.574000000000002</v>
      </c>
      <c r="C9" s="37">
        <f>C8/10</f>
        <v>22.401999999999994</v>
      </c>
      <c r="D9" s="37">
        <f>D8/10</f>
        <v>83.913000000000011</v>
      </c>
      <c r="E9" s="37">
        <f>E8/10</f>
        <v>623.2919999999998</v>
      </c>
      <c r="F9" s="40">
        <f>E9*60/E11</f>
        <v>38.116900258580181</v>
      </c>
      <c r="G9" s="31" t="s">
        <v>41</v>
      </c>
    </row>
    <row r="10" spans="1:7" ht="16.5" thickBot="1" x14ac:dyDescent="0.3">
      <c r="A10" s="41" t="s">
        <v>45</v>
      </c>
      <c r="B10" s="37">
        <f>B6+B8</f>
        <v>313.11</v>
      </c>
      <c r="C10" s="37">
        <f>C6+C8</f>
        <v>345.04999999999995</v>
      </c>
      <c r="D10" s="37">
        <f>D6+D8</f>
        <v>1370.31</v>
      </c>
      <c r="E10" s="37">
        <f>E6+E8</f>
        <v>9811.2699999999968</v>
      </c>
      <c r="G10" s="43"/>
    </row>
    <row r="11" spans="1:7" ht="16.5" thickBot="1" x14ac:dyDescent="0.3">
      <c r="A11" s="44" t="s">
        <v>46</v>
      </c>
      <c r="B11" s="45">
        <f>B10/10</f>
        <v>31.311</v>
      </c>
      <c r="C11" s="45">
        <f>C7+C9</f>
        <v>34.504999999999995</v>
      </c>
      <c r="D11" s="45">
        <f>D7+D9</f>
        <v>137.03100000000001</v>
      </c>
      <c r="E11" s="45">
        <f>E7+E9</f>
        <v>981.12699999999973</v>
      </c>
    </row>
    <row r="12" spans="1:7" ht="16.5" thickBot="1" x14ac:dyDescent="0.3">
      <c r="A12" s="46"/>
      <c r="B12" s="47"/>
      <c r="C12" s="47"/>
      <c r="D12" s="47"/>
      <c r="E12" s="47"/>
    </row>
    <row r="13" spans="1:7" ht="16.5" thickBot="1" x14ac:dyDescent="0.3">
      <c r="A13" s="48" t="s">
        <v>47</v>
      </c>
      <c r="B13" s="49">
        <v>46.2</v>
      </c>
      <c r="C13" s="49">
        <v>47.4</v>
      </c>
      <c r="D13" s="49">
        <v>201</v>
      </c>
      <c r="E13" s="50">
        <v>1410</v>
      </c>
    </row>
    <row r="14" spans="1:7" ht="16.5" thickBot="1" x14ac:dyDescent="0.3">
      <c r="A14" s="51"/>
      <c r="B14" s="52" t="s">
        <v>20</v>
      </c>
      <c r="C14" s="52" t="s">
        <v>21</v>
      </c>
      <c r="D14" s="52" t="s">
        <v>22</v>
      </c>
      <c r="E14" s="53"/>
    </row>
    <row r="15" spans="1:7" ht="15.75" thickBot="1" x14ac:dyDescent="0.3">
      <c r="A15" s="54" t="s">
        <v>48</v>
      </c>
      <c r="B15" s="55">
        <f>B11*400/E11</f>
        <v>12.765319882135547</v>
      </c>
      <c r="C15" s="55">
        <f>C11*900/E11</f>
        <v>31.651865660612749</v>
      </c>
      <c r="D15" s="55">
        <f>D11*400/E11</f>
        <v>55.866773618502002</v>
      </c>
      <c r="E15" s="56"/>
    </row>
    <row r="16" spans="1:7" ht="15.75" thickBot="1" x14ac:dyDescent="0.3">
      <c r="A16" s="57" t="s">
        <v>49</v>
      </c>
      <c r="B16" s="58" t="s">
        <v>50</v>
      </c>
      <c r="C16" s="58" t="s">
        <v>51</v>
      </c>
      <c r="D16" s="58" t="s">
        <v>52</v>
      </c>
      <c r="E16" s="59"/>
    </row>
    <row r="17" spans="1:7" ht="15.75" x14ac:dyDescent="0.25">
      <c r="A17" s="60"/>
      <c r="B17" s="71" t="s">
        <v>53</v>
      </c>
      <c r="C17" s="34" t="s">
        <v>10</v>
      </c>
      <c r="D17" s="34" t="s">
        <v>54</v>
      </c>
      <c r="E17" s="34" t="s">
        <v>55</v>
      </c>
    </row>
    <row r="18" spans="1:7" x14ac:dyDescent="0.25">
      <c r="A18" s="61" t="s">
        <v>56</v>
      </c>
      <c r="B18" s="62" t="e">
        <f>'1'!I22+'2'!I23+'3'!#REF!+'4'!I22+'5'!I23+'6'!I22+'7'!I18+'8'!I20+'9'!I22+'10'!I23</f>
        <v>#REF!</v>
      </c>
      <c r="C18" s="62" t="e">
        <f>'1'!L22+'2'!L23+'3'!#REF!+'4'!L22+'5'!L23+'6'!L22+'7'!L18+'8'!L20+'9'!L22+'10'!L23</f>
        <v>#REF!</v>
      </c>
      <c r="D18" s="62" t="e">
        <f>'1'!M22+'2'!M23+'3'!#REF!+'4'!M22+'5'!M23+'6'!M22+'7'!M18+'8'!M20+'9'!M22+'10'!M23</f>
        <v>#REF!</v>
      </c>
      <c r="E18" s="63"/>
    </row>
    <row r="19" spans="1:7" x14ac:dyDescent="0.25">
      <c r="A19" s="64" t="s">
        <v>57</v>
      </c>
      <c r="B19" s="65" t="e">
        <f>B18/10</f>
        <v>#REF!</v>
      </c>
      <c r="C19" s="65" t="e">
        <f>C18/10</f>
        <v>#REF!</v>
      </c>
      <c r="D19" s="65" t="e">
        <f>D18/10</f>
        <v>#REF!</v>
      </c>
      <c r="E19" s="66" t="e">
        <f>D19/C19</f>
        <v>#REF!</v>
      </c>
    </row>
    <row r="20" spans="1:7" x14ac:dyDescent="0.25">
      <c r="A20" s="67" t="s">
        <v>58</v>
      </c>
      <c r="B20" s="68">
        <v>36</v>
      </c>
      <c r="C20" s="68"/>
      <c r="D20" s="68"/>
      <c r="E20" s="69"/>
    </row>
    <row r="21" spans="1:7" ht="13.5" customHeight="1" x14ac:dyDescent="0.25">
      <c r="A21" s="70"/>
      <c r="B21" s="70"/>
      <c r="C21" s="70"/>
      <c r="D21" s="70"/>
      <c r="E21" s="70"/>
      <c r="F21" s="70"/>
      <c r="G21" s="70"/>
    </row>
    <row r="22" spans="1:7" ht="12.75" customHeight="1" x14ac:dyDescent="0.25">
      <c r="A22" s="171"/>
      <c r="B22" s="172"/>
      <c r="C22" s="172"/>
      <c r="D22" s="172"/>
      <c r="E22" s="172"/>
      <c r="F22" s="70"/>
      <c r="G22" s="70"/>
    </row>
    <row r="23" spans="1:7" ht="12" customHeight="1" x14ac:dyDescent="0.25">
      <c r="A23" s="172"/>
      <c r="B23" s="172"/>
      <c r="C23" s="172"/>
      <c r="D23" s="172"/>
      <c r="E23" s="172"/>
      <c r="F23" s="70"/>
      <c r="G23" s="70"/>
    </row>
    <row r="24" spans="1:7" ht="12" customHeight="1" x14ac:dyDescent="0.25">
      <c r="A24" s="172"/>
      <c r="B24" s="172"/>
      <c r="C24" s="172"/>
      <c r="D24" s="172"/>
      <c r="E24" s="172"/>
      <c r="F24" s="70"/>
      <c r="G24" s="70"/>
    </row>
    <row r="25" spans="1:7" ht="12" customHeight="1" x14ac:dyDescent="0.25">
      <c r="A25" s="172"/>
      <c r="B25" s="172"/>
      <c r="C25" s="172"/>
      <c r="D25" s="172"/>
      <c r="E25" s="172"/>
      <c r="F25" s="70"/>
      <c r="G25" s="70"/>
    </row>
  </sheetData>
  <mergeCells count="3">
    <mergeCell ref="A4:A5"/>
    <mergeCell ref="B4:D4"/>
    <mergeCell ref="A22:E2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Титул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2023-09-26T16:06:57Z</dcterms:modified>
</cp:coreProperties>
</file>